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PRIMO ANNO" sheetId="2" r:id="rId5"/>
    <sheet name="SECONDO ANNO" sheetId="3" r:id="rId6"/>
    <sheet name="TERZO ANNO" sheetId="4" r:id="rId7"/>
    <sheet name="CALCOLATORE" sheetId="5" r:id="rId8"/>
    <sheet name="Elenchi" sheetId="6" r:id="rId9"/>
  </sheets>
</workbook>
</file>

<file path=xl/sharedStrings.xml><?xml version="1.0" encoding="utf-8"?>
<sst xmlns="http://schemas.openxmlformats.org/spreadsheetml/2006/main" uniqueCount="745">
  <si>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</si>
  <si>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</si>
  <si>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</si>
  <si>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</si>
  <si>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PRIMO ANNO</t>
  </si>
  <si>
    <t>Table 1</t>
  </si>
  <si>
    <r>
      <rPr>
        <sz val="12"/>
        <color indexed="8"/>
        <rFont val="Verdana"/>
      </rPr>
      <t xml:space="preserve">DIPARTIMENTO NUOVE TECNOLOGIE E LINGUAGGI MUSICALI SCUOLA di JAZZ </t>
    </r>
    <r>
      <rPr>
        <sz val="12"/>
        <color indexed="8"/>
        <rFont val="Times Roman"/>
      </rPr>
      <t xml:space="preserve">
</t>
    </r>
  </si>
  <si>
    <r>
      <rPr>
        <sz val="12"/>
        <color indexed="8"/>
        <rFont val="Verdana"/>
      </rPr>
      <t xml:space="preserve">DCSL05 - DIPLOMA ACCADEMICO DI SECONDO LIVELLO IN BATTERIA E PERCUSSIONI JAZZ </t>
    </r>
    <r>
      <rPr>
        <sz val="12"/>
        <color indexed="8"/>
        <rFont val="Times Roman"/>
      </rPr>
      <t xml:space="preserve">
</t>
    </r>
  </si>
  <si>
    <t>OBIETTIVI FORMATIVI</t>
  </si>
  <si>
    <r>
      <rPr>
        <sz val="12"/>
        <color indexed="8"/>
        <rFont val="Calibri"/>
      </rPr>
      <t xml:space="preserve">Al termine degli studi relativi al Diploma Accademico di secondo livello in Batteria e Percussioni jazz, gli studenti devono aver acquisito le conoscenze delle tecniche e le competenze specifiche tali da consentire loro di realizzare compiutamente la propria idea artistica. A tal fine sarà dato approfondito rilievo allo studio del repertorio dello strumento ‐ incluso quello d’insieme, dal piccolo ensemble alla big band ‐ e delle relative prassi esecutive, anche con la finalità di sviluppare la capacità dello studente di interagire all’interno di gruppi musicali diversamente composti. Gli obiettivi saranno raggiunti anche mediante l’acquisizione di specifiche competenze relative a prassi esecutive di indirizzo jazz in altri strumenti nonché tramite approfondimenti nell'ambito dell'armonia e all'analisi delle forme compositive del jazz . Al termine del Biennio gli studenti devono aver raggiunto una conoscenza approfondita delle tecniche di improvvisazione, compositive e di arrangiamento relativi al proprio specifico indirizzo. </t>
    </r>
    <r>
      <rPr>
        <sz val="12"/>
        <color indexed="8"/>
        <rFont val="Times Roman"/>
      </rPr>
      <t xml:space="preserve">
</t>
    </r>
    <r>
      <rPr>
        <i val="1"/>
        <sz val="10"/>
        <color indexed="8"/>
        <rFont val="Times New Roman"/>
      </rPr>
      <t>inserire testo dal D.M. 124/2009 e/o D.M. 120/2013]</t>
    </r>
  </si>
  <si>
    <t>PROSPETTIVE                OCCUPAZIONALI</t>
  </si>
  <si>
    <t>[inserire testo dal D.M. 124/2009 e/o D.M. 120/2013]</t>
  </si>
  <si>
    <t>Tipologia delle attività  formative</t>
  </si>
  <si>
    <t>Area disciplinare</t>
  </si>
  <si>
    <t>Codice settore</t>
  </si>
  <si>
    <t>Settore artistico-disciplinare</t>
  </si>
  <si>
    <t>Campi disciplinari</t>
  </si>
  <si>
    <t>Tipologia di insegnamento</t>
  </si>
  <si>
    <t>Ore di lezione</t>
  </si>
  <si>
    <t>Ore di studio</t>
  </si>
  <si>
    <t>Totale ore</t>
  </si>
  <si>
    <t>CFA</t>
  </si>
  <si>
    <t>Rapporto ore/crediti</t>
  </si>
  <si>
    <t>Tipo di valutazione</t>
  </si>
  <si>
    <t>CFA tolali</t>
  </si>
  <si>
    <t>Controllo range ore-crediti DM 154/2009</t>
  </si>
  <si>
    <t>ATTIVITA' FORMATIVE RELATIVE ALLA     FORMAZIONE DI BASE</t>
  </si>
  <si>
    <t>Discipline musicologiche</t>
  </si>
  <si>
    <t>COMI/03</t>
  </si>
  <si>
    <t>STORIA DEL JAZZ, DELLE MUSICHE IMPROVVISATE E AUDIOTATTILI</t>
  </si>
  <si>
    <t>Storie delle musiche afroamericane</t>
  </si>
  <si>
    <t>LC</t>
  </si>
  <si>
    <t>E</t>
  </si>
  <si>
    <t>OK</t>
  </si>
  <si>
    <r>
      <rPr>
        <sz val="13"/>
        <color indexed="8"/>
        <rFont val="Calibri"/>
      </rPr>
      <t xml:space="preserve">CODM/06 </t>
    </r>
    <r>
      <rPr>
        <sz val="12"/>
        <color indexed="8"/>
        <rFont val="Times Roman"/>
      </rPr>
      <t xml:space="preserve">
</t>
    </r>
  </si>
  <si>
    <r>
      <rPr>
        <sz val="13"/>
        <color indexed="8"/>
        <rFont val="Calibri"/>
      </rPr>
      <t xml:space="preserve">Analisi delle forme compositive e performative del jazz I </t>
    </r>
    <r>
      <rPr>
        <sz val="12"/>
        <color indexed="8"/>
        <rFont val="Times Roman"/>
      </rPr>
      <t xml:space="preserve">
</t>
    </r>
  </si>
  <si>
    <t>LG</t>
  </si>
  <si>
    <t>ATTIVITA' FORMATIVE CARATTERIZZANTI</t>
  </si>
  <si>
    <t>Discipline interpretative del jazz, delle musiche improvvisate e audiotattili</t>
  </si>
  <si>
    <t>COMJ/11</t>
  </si>
  <si>
    <r>
      <rPr>
        <sz val="13"/>
        <color indexed="8"/>
        <rFont val="Calibri"/>
      </rPr>
      <t xml:space="preserve">Prassi esecutive e repertori I </t>
    </r>
    <r>
      <rPr>
        <sz val="12"/>
        <color indexed="8"/>
        <rFont val="Times Roman"/>
      </rPr>
      <t xml:space="preserve">
</t>
    </r>
  </si>
  <si>
    <t>LI</t>
  </si>
  <si>
    <t xml:space="preserve">DISCIPLINE INTERPRETATIVE D'INSIEME </t>
  </si>
  <si>
    <r>
      <rPr>
        <sz val="13"/>
        <color indexed="8"/>
        <rFont val="Calibri"/>
      </rPr>
      <t xml:space="preserve">COMI/06 </t>
    </r>
    <r>
      <rPr>
        <sz val="12"/>
        <color indexed="8"/>
        <rFont val="Times Roman"/>
      </rPr>
      <t xml:space="preserve">
</t>
    </r>
  </si>
  <si>
    <r>
      <rPr>
        <sz val="13"/>
        <color indexed="8"/>
        <rFont val="Calibri"/>
      </rPr>
      <t xml:space="preserve">Prassi esecutive e repertori jazz I </t>
    </r>
    <r>
      <rPr>
        <sz val="12"/>
        <color indexed="8"/>
        <rFont val="Times Roman"/>
      </rPr>
      <t xml:space="preserve">
</t>
    </r>
  </si>
  <si>
    <t>Discipline interpretative d’insieme</t>
  </si>
  <si>
    <t>COMI/08</t>
  </si>
  <si>
    <t>TECNICHE DI IMPROVVISAZIONE MUSICALE I</t>
  </si>
  <si>
    <t>Tecniche di improvvisazione musicale</t>
  </si>
  <si>
    <t>ATTIVITA' FORMATIVE INTEGRATIVE E AFFINI</t>
  </si>
  <si>
    <r>
      <rPr>
        <sz val="13"/>
        <color indexed="8"/>
        <rFont val="Calibri"/>
      </rPr>
      <t xml:space="preserve">DISCIPLINE COMPOSITIVE </t>
    </r>
    <r>
      <rPr>
        <sz val="12"/>
        <color indexed="8"/>
        <rFont val="Times Roman"/>
      </rPr>
      <t xml:space="preserve">
</t>
    </r>
  </si>
  <si>
    <r>
      <rPr>
        <sz val="13"/>
        <color indexed="8"/>
        <rFont val="Calibri"/>
      </rPr>
      <t xml:space="preserve">CODC/04 </t>
    </r>
    <r>
      <rPr>
        <sz val="12"/>
        <color indexed="8"/>
        <rFont val="Times Roman"/>
      </rPr>
      <t xml:space="preserve">
</t>
    </r>
  </si>
  <si>
    <r>
      <rPr>
        <sz val="13"/>
        <color indexed="8"/>
        <rFont val="Calibri"/>
      </rPr>
      <t xml:space="preserve">Forme, sistemi e linguaggi jazz </t>
    </r>
    <r>
      <rPr>
        <sz val="12"/>
        <color indexed="8"/>
        <rFont val="Times Roman"/>
      </rPr>
      <t xml:space="preserve">
</t>
    </r>
  </si>
  <si>
    <t>COMJ/09</t>
  </si>
  <si>
    <t>Pianoforte Jazz</t>
  </si>
  <si>
    <t>Pianoforte pet strumenti e canto Jazz</t>
  </si>
  <si>
    <t>ID</t>
  </si>
  <si>
    <t>ATTIVITA' FORMATIVE ULTERIORI</t>
  </si>
  <si>
    <r>
      <rPr>
        <sz val="13"/>
        <color indexed="8"/>
        <rFont val="Calibri"/>
      </rPr>
      <t xml:space="preserve">DISCIPLINE DIDATTICHE </t>
    </r>
    <r>
      <rPr>
        <sz val="12"/>
        <color indexed="8"/>
        <rFont val="Times Roman"/>
      </rPr>
      <t xml:space="preserve">
</t>
    </r>
    <r>
      <rPr>
        <sz val="12"/>
        <color indexed="8"/>
        <rFont val="Times Roman"/>
      </rPr>
      <t xml:space="preserve">
</t>
    </r>
  </si>
  <si>
    <r>
      <rPr>
        <sz val="13"/>
        <color indexed="8"/>
        <rFont val="Calibri"/>
      </rPr>
      <t xml:space="preserve">CODD/04 </t>
    </r>
    <r>
      <rPr>
        <sz val="12"/>
        <color indexed="8"/>
        <rFont val="Times Roman"/>
      </rPr>
      <t xml:space="preserve">
</t>
    </r>
  </si>
  <si>
    <r>
      <rPr>
        <sz val="13"/>
        <color indexed="8"/>
        <rFont val="Calibri"/>
      </rPr>
      <t xml:space="preserve">Pedagogia musicale </t>
    </r>
    <r>
      <rPr>
        <sz val="12"/>
        <color indexed="8"/>
        <rFont val="Times Roman"/>
      </rPr>
      <t xml:space="preserve">
</t>
    </r>
    <r>
      <rPr>
        <sz val="12"/>
        <color indexed="8"/>
        <rFont val="Times Roman"/>
      </rPr>
      <t xml:space="preserve">
</t>
    </r>
  </si>
  <si>
    <t>ATTIVITA' FORMATIVE A SCELTA DELLO STUDENTE</t>
  </si>
  <si>
    <r>
      <rPr>
        <sz val="13"/>
        <color indexed="8"/>
        <rFont val="Calibri"/>
      </rPr>
      <t xml:space="preserve">DISCIPLINE A SCELTA DELLO STUDENTE </t>
    </r>
    <r>
      <rPr>
        <sz val="12"/>
        <color indexed="8"/>
        <rFont val="Times Roman"/>
      </rPr>
      <t xml:space="preserve">
</t>
    </r>
    <r>
      <rPr>
        <sz val="10"/>
        <color indexed="8"/>
        <rFont val="Arial"/>
      </rPr>
      <t>[-]</t>
    </r>
  </si>
  <si>
    <t>[-]</t>
  </si>
  <si>
    <r>
      <rPr>
        <sz val="13"/>
        <color indexed="8"/>
        <rFont val="Calibri"/>
      </rPr>
      <t xml:space="preserve">A scelta dello studente </t>
    </r>
    <r>
      <rPr>
        <sz val="12"/>
        <color indexed="8"/>
        <rFont val="Times Roman"/>
      </rPr>
      <t xml:space="preserve">
</t>
    </r>
  </si>
  <si>
    <t>Errore</t>
  </si>
  <si>
    <t>ATTIVITA' FORMATIVE RELATIVE ALLA PROVA FINALE E ALLA CONOSCENZA DELLA LINGUA STRANIERA</t>
  </si>
  <si>
    <t>Discipline linguistiche</t>
  </si>
  <si>
    <t>CODL/02</t>
  </si>
  <si>
    <t>LINGUA STRANIERA COMUNITARIA</t>
  </si>
  <si>
    <t>Lingua straniera comunitaria</t>
  </si>
  <si>
    <t>TOT CFA I anno</t>
  </si>
  <si>
    <t>TOT  ore di lezione I anno</t>
  </si>
  <si>
    <t>TOT Esami I anno</t>
  </si>
  <si>
    <t>SECONDO ANNO</t>
  </si>
  <si>
    <r>
      <rPr>
        <sz val="13"/>
        <color indexed="8"/>
        <rFont val="Calibri"/>
      </rPr>
      <t xml:space="preserve">Analisi delle forme compositive e performative del jazz II </t>
    </r>
    <r>
      <rPr>
        <sz val="12"/>
        <color indexed="8"/>
        <rFont val="Times Roman"/>
      </rPr>
      <t xml:space="preserve">
</t>
    </r>
  </si>
  <si>
    <r>
      <rPr>
        <sz val="13"/>
        <color indexed="8"/>
        <rFont val="Calibri"/>
      </rPr>
      <t>Prassi esecutive e repertori jazz II</t>
    </r>
    <r>
      <rPr>
        <sz val="12"/>
        <color indexed="8"/>
        <rFont val="Times Roman"/>
      </rPr>
      <t xml:space="preserve">
</t>
    </r>
  </si>
  <si>
    <t>TECNICHE DI IMPROVVISAZIONE MUSICALE II</t>
  </si>
  <si>
    <t>Tecniche di improvvisazione musicale II</t>
  </si>
  <si>
    <t>Discipline della musica elettronica e delle tecnologie del suono</t>
  </si>
  <si>
    <t xml:space="preserve">COME/06
</t>
  </si>
  <si>
    <t>Sistemi, tecnologie, applicazioni e linguaggi di programmazione per la per la multimedialità</t>
  </si>
  <si>
    <t>Multimedialità</t>
  </si>
  <si>
    <r>
      <rPr>
        <sz val="11"/>
        <color indexed="17"/>
        <rFont val="Calibri"/>
      </rPr>
      <t xml:space="preserve">DISCIPLINE DELL’ORGANIZZAZIONE E DELLA COMUNICAZIONE DELLO SPETTACOLO </t>
    </r>
    <r>
      <rPr>
        <sz val="12"/>
        <color indexed="17"/>
        <rFont val="Times Roman"/>
      </rPr>
      <t xml:space="preserve">
</t>
    </r>
  </si>
  <si>
    <t xml:space="preserve">COCM/01 </t>
  </si>
  <si>
    <r>
      <rPr>
        <sz val="13"/>
        <color indexed="17"/>
        <rFont val="Calibri"/>
      </rPr>
      <t xml:space="preserve">Diritto e legislazione dello spettacolo dal vivo </t>
    </r>
    <r>
      <rPr>
        <sz val="12"/>
        <color indexed="17"/>
        <rFont val="Times Roman"/>
      </rPr>
      <t xml:space="preserve">
</t>
    </r>
  </si>
  <si>
    <t xml:space="preserve">Stage, tirocini, seminari, attività artistica </t>
  </si>
  <si>
    <t>PROVA  FINALE</t>
  </si>
  <si>
    <t>TOT CFA II anno</t>
  </si>
  <si>
    <t>TOT  ore di lezione II anno</t>
  </si>
  <si>
    <t>TOT Esami II anno</t>
  </si>
  <si>
    <t>TERZO ANNO</t>
  </si>
  <si>
    <t>Discipline teorico-analitico-pratiche</t>
  </si>
  <si>
    <t>COTP/06</t>
  </si>
  <si>
    <t>TEORIA, RITMICA E PERCEZIONE MUSICALE</t>
  </si>
  <si>
    <t>Ritmica della musica contemporanea</t>
  </si>
  <si>
    <t>Ear training</t>
  </si>
  <si>
    <t>COMI/06</t>
  </si>
  <si>
    <t>Storia della popular music</t>
  </si>
  <si>
    <t>COMJ/02</t>
  </si>
  <si>
    <t>CHITARRA JAZZ</t>
  </si>
  <si>
    <t>Prassi esecutive e repertori pop-rock</t>
  </si>
  <si>
    <t>Letteratura dello strumento</t>
  </si>
  <si>
    <t>Discipline compositive</t>
  </si>
  <si>
    <t>CODC/07</t>
  </si>
  <si>
    <t>COMPOSIZIONE E ARRANGIAMENTO POP-ROCK</t>
  </si>
  <si>
    <t>Tecniche compositive pop rock</t>
  </si>
  <si>
    <t>Armonia rock e pop</t>
  </si>
  <si>
    <t>COMI/09</t>
  </si>
  <si>
    <t>MUSICA D'INSIEME POP-ROCK</t>
  </si>
  <si>
    <t>TECNICHE DI IMPROVVISAZIONE MUSICALE</t>
  </si>
  <si>
    <t>Discipline interpretative</t>
  </si>
  <si>
    <t>PIANOFORTE JAZZ</t>
  </si>
  <si>
    <t>Pianoforte per strumenti e canto jazz</t>
  </si>
  <si>
    <t>COTP/01</t>
  </si>
  <si>
    <t>TEORIA DELL'ARMONIA E ANALSI</t>
  </si>
  <si>
    <t>Analisi delle forme compositive</t>
  </si>
  <si>
    <t>Tecniche di lettura estemporanea</t>
  </si>
  <si>
    <t>Forme, sistemi e linguaggi rock e pop</t>
  </si>
  <si>
    <t>COME/05</t>
  </si>
  <si>
    <t>INFORMATICA MUSICALE</t>
  </si>
  <si>
    <t>Campionamento, sintesi ed elaborazione digitale dei suoni</t>
  </si>
  <si>
    <t>[Vuoto]</t>
  </si>
  <si>
    <t>PROVA FINALE</t>
  </si>
  <si>
    <t>TOT CFA III anno</t>
  </si>
  <si>
    <t>TOT  ore di lezione III anno</t>
  </si>
  <si>
    <t>TOT Esami III anno</t>
  </si>
  <si>
    <t xml:space="preserve">TOTALE CFA </t>
  </si>
  <si>
    <t xml:space="preserve">TOTALE  ore di lezione </t>
  </si>
  <si>
    <t>TOTALE esami</t>
  </si>
  <si>
    <t>CALCOLATORE</t>
  </si>
  <si>
    <t>Calcolo della percentuale e delle ore di studio</t>
  </si>
  <si>
    <t>Crediti</t>
  </si>
  <si>
    <t>Ore lezione</t>
  </si>
  <si>
    <t>Percentuale</t>
  </si>
  <si>
    <t>Ore studio</t>
  </si>
  <si>
    <t>Calcolo dei crediti e delle ore di studio</t>
  </si>
  <si>
    <t>Calcolo delle ore di lezione e di studio</t>
  </si>
  <si>
    <t xml:space="preserve"> </t>
  </si>
  <si>
    <t>INDIVIDIALE</t>
  </si>
  <si>
    <t>6%-24%</t>
  </si>
  <si>
    <t>GRUPPO</t>
  </si>
  <si>
    <t>12%-48%</t>
  </si>
  <si>
    <t>COLLETT. TP</t>
  </si>
  <si>
    <t>24%-60%</t>
  </si>
  <si>
    <t>LABORAT.</t>
  </si>
  <si>
    <t>32%-80%</t>
  </si>
  <si>
    <t>Elenchi</t>
  </si>
  <si>
    <t>COCM/01</t>
  </si>
  <si>
    <t>ACCOMPAGNAMENTO PIANISTICO</t>
  </si>
  <si>
    <t>DENOMINAZIONE DEL CORSO CON CODICE</t>
  </si>
  <si>
    <t>NOME DELL'ISTITUZIONE</t>
  </si>
  <si>
    <t>Accordature e temperamenti</t>
  </si>
  <si>
    <t>COCM/02</t>
  </si>
  <si>
    <t>ACUSTICA MUSICALE</t>
  </si>
  <si>
    <t>Arpa - DCPL01</t>
  </si>
  <si>
    <t>CONSERVATORIO di ADRIA (RO) "Antonio Buzzolla"</t>
  </si>
  <si>
    <t>Acustica degli spazi musicali</t>
  </si>
  <si>
    <t>Discipline didattiche</t>
  </si>
  <si>
    <t>COCM/03</t>
  </si>
  <si>
    <t>ARPA</t>
  </si>
  <si>
    <t>Arpa rinascimentale barocca - DCPL02</t>
  </si>
  <si>
    <t>CONSERVATORIO di ALESSANDRIA "Antonio Vivaldi"</t>
  </si>
  <si>
    <t>Acustica degli strumenti musicali</t>
  </si>
  <si>
    <t>CODC/01</t>
  </si>
  <si>
    <t>ARPA RINASCIMENTALE E BAROCCA</t>
  </si>
  <si>
    <t>Basso Elettrico - DCPL03</t>
  </si>
  <si>
    <t>CONSERVATORIO di AVELLINO "Domenico Cimarosa"</t>
  </si>
  <si>
    <t>Acustica musicale</t>
  </si>
  <si>
    <t>CODC/02</t>
  </si>
  <si>
    <t>BASSO ELETTRICO</t>
  </si>
  <si>
    <t>Basso tuba - DCPL04</t>
  </si>
  <si>
    <t>CONSERVATORIO di BARI "Niccolò Piccinni"</t>
  </si>
  <si>
    <t>Ambienti esecutivi e di controllo per il live electronics</t>
  </si>
  <si>
    <t>CODC/03</t>
  </si>
  <si>
    <t>BASSO TUBA</t>
  </si>
  <si>
    <t>Batteria e Percussioni Jazz - DCPL05</t>
  </si>
  <si>
    <t>CONSERVATORIO di BENEVENTO "Nicola Sala"</t>
  </si>
  <si>
    <t>Ambienti esecutivi multimodali e interattivi</t>
  </si>
  <si>
    <t>Discipline interpretative della musica antica</t>
  </si>
  <si>
    <t>CODC/04</t>
  </si>
  <si>
    <t>BATTERIA E PERCUSSIONI JAZZ</t>
  </si>
  <si>
    <t>Canto - DCPL06</t>
  </si>
  <si>
    <t>CONSERVATORIO di BOLOGNA "Giovan B. Martini"</t>
  </si>
  <si>
    <t>Analisi compositiva</t>
  </si>
  <si>
    <t>Discipline interpretative relative alla direzione</t>
  </si>
  <si>
    <t>CODC/05</t>
  </si>
  <si>
    <t>BIBLIOGRAFIA E BIBLIOTECONONIA MUSICALE</t>
  </si>
  <si>
    <t>Canto Jazz - DCPL07</t>
  </si>
  <si>
    <t>CONSERVATORIO di BOLZANO "Claudio Monteverdi"</t>
  </si>
  <si>
    <t>Analisi compositiva del repertorio corale</t>
  </si>
  <si>
    <t>CODC/06</t>
  </si>
  <si>
    <t>CANTO</t>
  </si>
  <si>
    <t>Canto rinascimentale barocco - DCPL08</t>
  </si>
  <si>
    <t>CONSERVATORIO di BRESCIA "Luca Marenzio"</t>
  </si>
  <si>
    <t>Analisi compositive della musica per orchestra di fiati</t>
  </si>
  <si>
    <t>CANTO JAZZ</t>
  </si>
  <si>
    <t>Chitarra - DCPL09</t>
  </si>
  <si>
    <t>CONSERVATORIO di BRESCIA "Luca Marenzio" - sezione staccata</t>
  </si>
  <si>
    <t>Analisi dei repertori</t>
  </si>
  <si>
    <t>Discipline relative alla rappresentazione scenica musicale</t>
  </si>
  <si>
    <t>CODD/01</t>
  </si>
  <si>
    <t>CANTO RINASCIMENTALE E BAROCCO</t>
  </si>
  <si>
    <t>Chitarra Jazz - DCPL10</t>
  </si>
  <si>
    <t>CONSERVATORIO di CAGLIARI "Pierluigi da Palestrina"</t>
  </si>
  <si>
    <t>Analisi della musica elettroacustica</t>
  </si>
  <si>
    <t>CODD/02</t>
  </si>
  <si>
    <t>CHITARRA</t>
  </si>
  <si>
    <t>Clarinetto - DCPL11</t>
  </si>
  <si>
    <t>CONSERVATORIO di CAMPOBASSO "Lorenzo Perosi"</t>
  </si>
  <si>
    <t>Discipline dell'organizzazione e della comunicazione dello spettacolo</t>
  </si>
  <si>
    <t>CODD/03</t>
  </si>
  <si>
    <t>Clarinetto Jazz - DCPL12</t>
  </si>
  <si>
    <t>CONSERVATORIO di CASTELFRANCO VENETO (TV) "Agostino Steffani"</t>
  </si>
  <si>
    <t>Analisi delle forme compositive e performative del jazz</t>
  </si>
  <si>
    <t>CODD/04</t>
  </si>
  <si>
    <t>CLARINETTO</t>
  </si>
  <si>
    <t xml:space="preserve">Clarinetto storico - DCPL13 </t>
  </si>
  <si>
    <t>CONSERVATORIO di CESENA (FO) "Bruno Maderna"</t>
  </si>
  <si>
    <t>Analisi delle forme poetiche</t>
  </si>
  <si>
    <t>CODD/05</t>
  </si>
  <si>
    <t>CLARINETTO JAZZ</t>
  </si>
  <si>
    <t>Clavicembalo e Tastiere Storiche - DCPL14</t>
  </si>
  <si>
    <t>CONSERVATORIO di COMO "Giuseppe Verdi"</t>
  </si>
  <si>
    <t>Antropologia della musica</t>
  </si>
  <si>
    <t>CODD/06</t>
  </si>
  <si>
    <t>CLARINETTO STORICO</t>
  </si>
  <si>
    <t>Composizione - DCPL15</t>
  </si>
  <si>
    <t>CONSERVATORIO di COSENZA "Stanislao Giacomantonio"</t>
  </si>
  <si>
    <t>Armonia jazz</t>
  </si>
  <si>
    <t>CODD/07</t>
  </si>
  <si>
    <t>CLAVICEMBALO E TASTIERE STORICHE</t>
  </si>
  <si>
    <t>Composizione jazz - DCPL64</t>
  </si>
  <si>
    <t>CONSERVATORIO di CUNEO "G.F. Ghedini"</t>
  </si>
  <si>
    <t>LA</t>
  </si>
  <si>
    <t>CODI/01</t>
  </si>
  <si>
    <t>COMPOSIZIONE</t>
  </si>
  <si>
    <t>Contrabbasso - DCPL16</t>
  </si>
  <si>
    <t>CONSERVATORIO di FERMO (AP) "Giovambattista Pergolesi"</t>
  </si>
  <si>
    <t>Arrangiamento</t>
  </si>
  <si>
    <t>CODI/02</t>
  </si>
  <si>
    <t>Contrabbasso Jazz - DCPL17</t>
  </si>
  <si>
    <t>CONSERVATORIO di FERRARA "Girolamo Frescobaldi"</t>
  </si>
  <si>
    <t>Biblioteconomia e documentazione musicale</t>
  </si>
  <si>
    <t>CODI/03</t>
  </si>
  <si>
    <t>COMPOSIZIONE JAZZ</t>
  </si>
  <si>
    <t>Cornetto - DCPL18</t>
  </si>
  <si>
    <t>CONSERVATORIO di FIRENZE "Luigi Cherubini"</t>
  </si>
  <si>
    <t>CODI/04</t>
  </si>
  <si>
    <t>COMPOSIZIONE MUSICALE ELETTROACUSTICA</t>
  </si>
  <si>
    <t>Corno - DCPL19</t>
  </si>
  <si>
    <t>CONSERVATORIO di FOGGIA "Umberto Giordano"</t>
  </si>
  <si>
    <t>Canto cristiano medioevale</t>
  </si>
  <si>
    <t>CODI/05</t>
  </si>
  <si>
    <t>COMPOSIZIONE PER LA MUSICA APPLICATA ALLE IMMAGINI</t>
  </si>
  <si>
    <t>Corno naturale - DCPL20</t>
  </si>
  <si>
    <t>CONSERVATORIO di FOGGIA "Umberto Giordano" - sezione staccata</t>
  </si>
  <si>
    <t>Canto gregoriano</t>
  </si>
  <si>
    <t>CODI/06</t>
  </si>
  <si>
    <t>COMPOSIZIONE POLIFONICA VOCALE</t>
  </si>
  <si>
    <t>Didattica della Musica - DCPL21</t>
  </si>
  <si>
    <t>CONSERVATORIO di FROSINONE "Licinio Refice"</t>
  </si>
  <si>
    <t>Canto monodico</t>
  </si>
  <si>
    <t>CODI/07</t>
  </si>
  <si>
    <t>CONTRABBASSO</t>
  </si>
  <si>
    <t>Direzione d'orchestra - DCPL22</t>
  </si>
  <si>
    <t>CONSERVATORIO di GENOVA "Nicolò Paganini"</t>
  </si>
  <si>
    <t>Catalogazione musicale</t>
  </si>
  <si>
    <t>CODI/08</t>
  </si>
  <si>
    <t>CONTRABBASSO JAZZ</t>
  </si>
  <si>
    <t>Direzione di coro e composizione corale - DCPL33</t>
  </si>
  <si>
    <t>CONSERVATORIO di L'AQUILA "Alfredo Casella"</t>
  </si>
  <si>
    <t>Composizione</t>
  </si>
  <si>
    <t>CODI/09</t>
  </si>
  <si>
    <t>CORNETTO</t>
  </si>
  <si>
    <t>Eufonio - DCPL23</t>
  </si>
  <si>
    <t>CONSERVATORIO di LA SPEZIA "Giacomo Puccini"</t>
  </si>
  <si>
    <t>Composizione audiovisiva integrata</t>
  </si>
  <si>
    <t>CODI/10</t>
  </si>
  <si>
    <t>CORNO</t>
  </si>
  <si>
    <t>Fagotto - DCPL24</t>
  </si>
  <si>
    <t>CONSERVATORIO di LATINA "Ottorino Respighi"</t>
  </si>
  <si>
    <t>Composizione corale</t>
  </si>
  <si>
    <t>CODI/11</t>
  </si>
  <si>
    <t>CORNO NATURALE</t>
  </si>
  <si>
    <t>Fagotto barocco e classico - DCPL25</t>
  </si>
  <si>
    <t>CONSERVATORIO di LECCE "Tito Schipa"</t>
  </si>
  <si>
    <t>Composizione musicale elettroacustica</t>
  </si>
  <si>
    <t>CODI/12</t>
  </si>
  <si>
    <t>DIREZIONE D'ORCHESTRA</t>
  </si>
  <si>
    <t>Fisarmonica - DCPL26</t>
  </si>
  <si>
    <t>CONSERVATORIO di LECCE "Tito Schipa" - sezione staccata</t>
  </si>
  <si>
    <t>Composizione musicale informatica</t>
  </si>
  <si>
    <t>CODI/13</t>
  </si>
  <si>
    <t>DIREZIONE D'ORCHESTRA DI FIATI</t>
  </si>
  <si>
    <t>Flauto - DCPL27</t>
  </si>
  <si>
    <t>CONSERVATORIO di MANTOVA "Lucio Campiani"</t>
  </si>
  <si>
    <t>Composizione per la comunicazione visuale</t>
  </si>
  <si>
    <t>CODI/14</t>
  </si>
  <si>
    <t>DIREZIONE DI CORO E COMPOSIZIONE CORALE</t>
  </si>
  <si>
    <t>Flauto dolce - DCPL28</t>
  </si>
  <si>
    <t>CONSERVATORIO di MATERA "Egidio R. Duni"</t>
  </si>
  <si>
    <t>Composizione per la musica applicata alle immagini</t>
  </si>
  <si>
    <t>CODI/15</t>
  </si>
  <si>
    <t>DIREZIONE DI CORO E REPERTORIO CORALE PER DIDATTICA DELLE MUSICA</t>
  </si>
  <si>
    <t>Flauto traversiere - DCPL29</t>
  </si>
  <si>
    <t>CONSERVATORIO di MESSINA "Arcangelo Corelli"</t>
  </si>
  <si>
    <t>Composizione per orchestra di fiati</t>
  </si>
  <si>
    <t>CODI/16</t>
  </si>
  <si>
    <t>ELEMENTI DI COMPOSIZIONE PER DIDATTICA DELLA MUSICA</t>
  </si>
  <si>
    <t>Lied ed oratorio in lingua tedesca - DCPL63</t>
  </si>
  <si>
    <t>CONSERVATORIO di MILANO "Giuseppe Verdi"</t>
  </si>
  <si>
    <t>Composizione polifonica rinascimentale</t>
  </si>
  <si>
    <t>CODI/17</t>
  </si>
  <si>
    <t>ELETTROACUSTICA</t>
  </si>
  <si>
    <t>Liuto - DCPL30</t>
  </si>
  <si>
    <t>CONSERVATORIO di MONOPOLI (BA) "Nino Rota"</t>
  </si>
  <si>
    <t>Composizione polifonica vocale</t>
  </si>
  <si>
    <t>CODI/18</t>
  </si>
  <si>
    <t>ESECUZIONE E INTERPRETAZIONE DELLA MUSICA ELETTROACUSTICA</t>
  </si>
  <si>
    <t>Maestro collaboratore - DCPL31</t>
  </si>
  <si>
    <t>CONSERVATORIO di NAPOLI "S. Pietro a Majella"</t>
  </si>
  <si>
    <t>Comunicazione istituzionale dello spettacolo dal vivo</t>
  </si>
  <si>
    <t>CODI/19</t>
  </si>
  <si>
    <t>ESERCITAZIONI CORALI</t>
  </si>
  <si>
    <t>Mandolino - DCPL32</t>
  </si>
  <si>
    <t>CONSERVATORIO di NOVARA "Guido Cantelli"</t>
  </si>
  <si>
    <t>Concertazione e direzione dei repertori sinfonici e del teatro musicale</t>
  </si>
  <si>
    <t>CODI/20</t>
  </si>
  <si>
    <t>ESERCITAZIONI ORCHESTRALI</t>
  </si>
  <si>
    <t>Musica - Nuove tecnologie - DCPL34</t>
  </si>
  <si>
    <t>CONSERVATORIO di PADOVA "Cesare Pollini"</t>
  </si>
  <si>
    <t>Concertazione e direzione di coro: prassi esecutive e repertori</t>
  </si>
  <si>
    <t>CODI/21</t>
  </si>
  <si>
    <t xml:space="preserve">ETNOMUSICOLOGIA </t>
  </si>
  <si>
    <t>Musica Elettronica - DCPL34</t>
  </si>
  <si>
    <t>CONSERVATORIO di PALERMO "Vincenzo Bellini"</t>
  </si>
  <si>
    <t>Contabilità, controllo di gestione e business planning</t>
  </si>
  <si>
    <t>CODI/22</t>
  </si>
  <si>
    <t>EUFONIO</t>
  </si>
  <si>
    <t>Musica Elettronica - Ind. Musica applicata - DCPL60</t>
  </si>
  <si>
    <t>CONSERVATORIO di PARMA "Arrigo Boito"</t>
  </si>
  <si>
    <t>Contrattualistica dello spettacolo dal vivo</t>
  </si>
  <si>
    <t>CODI/23</t>
  </si>
  <si>
    <t>FAGOTTO</t>
  </si>
  <si>
    <t>Musica Elettronica - Ind. Tecnico del suono - DCPL61</t>
  </si>
  <si>
    <t>CONSERVATORIO di PERUGIA "Francesco Morlacchi"</t>
  </si>
  <si>
    <t>Culture musicali e civiltà europee ed extraeuropee</t>
  </si>
  <si>
    <t>CODI/24</t>
  </si>
  <si>
    <t>FAGOTTO BAROCCO E CLASSICO</t>
  </si>
  <si>
    <t>Musica sacra in lingua tedesca - DCPL62</t>
  </si>
  <si>
    <t>CONSERVATORIO di PESARO "Gioacchino Rossini"</t>
  </si>
  <si>
    <t>Didattica del canto corale</t>
  </si>
  <si>
    <t>CODI/25</t>
  </si>
  <si>
    <t>FISARMONICA</t>
  </si>
  <si>
    <t>Musica vocale da camera - DCPL35</t>
  </si>
  <si>
    <t>CONSERVATORIO di PESCARA "Luisa d'Annunzio"</t>
  </si>
  <si>
    <t>Didattica dell’ascolto</t>
  </si>
  <si>
    <t>CODI/26</t>
  </si>
  <si>
    <t>FLAUTO</t>
  </si>
  <si>
    <t>Musica vocale da camera - Ind. Cantanti - DCPL35</t>
  </si>
  <si>
    <t>CONSERVATORIO di PIACENZA "Giuseppe Nicolini"</t>
  </si>
  <si>
    <t>Didattica dell’improvvisazione</t>
  </si>
  <si>
    <t>CODL/01</t>
  </si>
  <si>
    <t>FLAUTO DOLCE</t>
  </si>
  <si>
    <t>Musica vocale da camera - Ind. Pianisti - DCPL35</t>
  </si>
  <si>
    <t>CONSERVATORIO di POTENZA "Gesualdo da Venosa"</t>
  </si>
  <si>
    <t>Didattica della composizione</t>
  </si>
  <si>
    <t>FLAUTO TRAVERSIERE</t>
  </si>
  <si>
    <t>Musiche tradizionali - DCPL65</t>
  </si>
  <si>
    <t>CONSERVATORIO di REGGIO CALABRIA "Francesco Cilea"</t>
  </si>
  <si>
    <t>Didattica della musica</t>
  </si>
  <si>
    <t>CODM/01</t>
  </si>
  <si>
    <t>Oboe - DCPL36</t>
  </si>
  <si>
    <t>CONSERVATORIO di ROMA "Santa Cecilia"</t>
  </si>
  <si>
    <t>Didattica della musica d’insieme</t>
  </si>
  <si>
    <t>CODM/02</t>
  </si>
  <si>
    <t>LETTURA DELLE PARTITURA</t>
  </si>
  <si>
    <t>Oboe barocco e classico - DCPL37</t>
  </si>
  <si>
    <t>CONSERVATORIO di ROVIGO "Francesco Venezze"</t>
  </si>
  <si>
    <t>Didattica della storia della musica</t>
  </si>
  <si>
    <t>CODM/03</t>
  </si>
  <si>
    <t>LIED E ORATORIO IN LINGUA TEDESCA</t>
  </si>
  <si>
    <t>Organo - DCPL38</t>
  </si>
  <si>
    <t>CONSERVATORIO di SALERNO "G. Martucci"</t>
  </si>
  <si>
    <t>Direzione d’orchestra di fiati</t>
  </si>
  <si>
    <t>CODM/04</t>
  </si>
  <si>
    <t>LINGUA E LETTERATURA ITALIANA</t>
  </si>
  <si>
    <t>Organo - ind. Liturgico - DCPL38</t>
  </si>
  <si>
    <t>CONSERVATORIO di SASSARI "Luigi Canepa"</t>
  </si>
  <si>
    <t>Direzione del canto monodico</t>
  </si>
  <si>
    <t>CODM/05</t>
  </si>
  <si>
    <t xml:space="preserve">Organo e musica liturgica - DCPL66 </t>
  </si>
  <si>
    <t>CONSERVATORIO di TORINO "Giuseppe Verdi"</t>
  </si>
  <si>
    <t>Direzione di gruppi strumentali e vocali</t>
  </si>
  <si>
    <t>CODM/06</t>
  </si>
  <si>
    <t>LIUTO</t>
  </si>
  <si>
    <t>Pianoforte - DCPL39</t>
  </si>
  <si>
    <t>CONSERVATORIO di TRAPANI "Antonio Scontrino"</t>
  </si>
  <si>
    <t>Direzione di gruppi vocali</t>
  </si>
  <si>
    <t>CODM/07</t>
  </si>
  <si>
    <t>MANDOLINO</t>
  </si>
  <si>
    <t>Pianoforte Jazz - DCPL40</t>
  </si>
  <si>
    <t>CONSERVATORIO di TRENTO "Francesco A. Bonporti"</t>
  </si>
  <si>
    <t>Direzione di gruppi vocali e strumentali</t>
  </si>
  <si>
    <t>COID/01</t>
  </si>
  <si>
    <t>MULTIMEDIALITA'</t>
  </si>
  <si>
    <t>Popular Music - DCPL67</t>
  </si>
  <si>
    <t>CONSERVATORIO di TRENTO "Francesco A. Bonporti" - sezione staccata</t>
  </si>
  <si>
    <t>Direzione di orchestra jazz</t>
  </si>
  <si>
    <t>COID/02</t>
  </si>
  <si>
    <t>MUSICA D'INSIEME JAZZ</t>
  </si>
  <si>
    <t>Prepolifonia - DCPL59</t>
  </si>
  <si>
    <t>CONSERVATORIO di TRIESTE "Giuseppe Tartini"</t>
  </si>
  <si>
    <t>Direzione e concertazione di coro</t>
  </si>
  <si>
    <t>COID/03</t>
  </si>
  <si>
    <t>MUSICA D'INSIEME PER DIDATTICA DELLA MUSICA</t>
  </si>
  <si>
    <t>Saxofono - DCPL41</t>
  </si>
  <si>
    <t>CONSERVATORIO di UDINE "Jacopo Tomadini"</t>
  </si>
  <si>
    <t>Diritto d'autore e royalties</t>
  </si>
  <si>
    <t>COMA/01</t>
  </si>
  <si>
    <t>MUSICA D'INSIEME PER STRUMENTI A ARCO</t>
  </si>
  <si>
    <t>Saxofono Jazz - DCPL42</t>
  </si>
  <si>
    <t>CONSERVATORIO di VENEZIA "Benedetto Marcello" - palazzo pisani</t>
  </si>
  <si>
    <t>Diritto e legislazione dello spettacolo dal vivo</t>
  </si>
  <si>
    <t>COMA/02</t>
  </si>
  <si>
    <t>MUSICA D'INSIEME PER STRUMENTI A FIATO</t>
  </si>
  <si>
    <t>Strumentazione per orchestra di fiati - DCPL43</t>
  </si>
  <si>
    <t>CONSERVATORIO di VERONA "E. F. dall'Abaco"</t>
  </si>
  <si>
    <t>Diritto e legislazione sulla tutela del patrimonio bibliografico musicale</t>
  </si>
  <si>
    <t>COMA/03</t>
  </si>
  <si>
    <t>MUSICA D'INSIEME PER STRUMENTI ANTICHI</t>
  </si>
  <si>
    <t>Strumenti a percussione - DCPL44</t>
  </si>
  <si>
    <t>CONSERVATORIO di VIBO VALENTIA "Fausto Torrefranca"</t>
  </si>
  <si>
    <t>Dizione</t>
  </si>
  <si>
    <t>COMA/04</t>
  </si>
  <si>
    <t>Tastiere elettroniche - DCPL45</t>
  </si>
  <si>
    <t>CONSERVATORIO di VICENZA "Arrigo Pedrollo"</t>
  </si>
  <si>
    <t>Dizione e recitazione del testo poetico tedesco</t>
  </si>
  <si>
    <t>COMA/05</t>
  </si>
  <si>
    <t>MUSICA DA CAMERA</t>
  </si>
  <si>
    <t>Tromba - DCPL46</t>
  </si>
  <si>
    <t>ISSM di AOSTA della Valle d'Aosta</t>
  </si>
  <si>
    <t>Dizione per il canto</t>
  </si>
  <si>
    <t>COMA/06</t>
  </si>
  <si>
    <t xml:space="preserve">MUSICA SACRA </t>
  </si>
  <si>
    <t>Tromba Jazz - DCPL47</t>
  </si>
  <si>
    <t>ISSM di BERGAMO "Gaetano Donizetti"</t>
  </si>
  <si>
    <t>Drammaturgia musicale</t>
  </si>
  <si>
    <t>COMA/07</t>
  </si>
  <si>
    <t>MUSICA VOCALE DA CAMERA</t>
  </si>
  <si>
    <t>Tromba rinascimentale e barocca - DCPL48</t>
  </si>
  <si>
    <t>ISSM di CALTANISSETTA "Vincenzo Bellini"</t>
  </si>
  <si>
    <t>COMA/08</t>
  </si>
  <si>
    <t>MUSICHE TRADIZIONALI</t>
  </si>
  <si>
    <t>Trombone - DCPL49</t>
  </si>
  <si>
    <t>ISSM di CATANIA "Vincenzo Bellini"</t>
  </si>
  <si>
    <t>Elaborazione, trascrizione e arrangiamento</t>
  </si>
  <si>
    <t>COMA/09</t>
  </si>
  <si>
    <t>MUSICOLOGIA SISTEMATICA</t>
  </si>
  <si>
    <t>Trombone Jazz - DCPL50</t>
  </si>
  <si>
    <t>ISSM di CREMONA "Claudio Monteverdi"</t>
  </si>
  <si>
    <t>Elaborazione, trascrizione e arrangiamento per formazioni corali</t>
  </si>
  <si>
    <t>COMA/10</t>
  </si>
  <si>
    <t>OBOE</t>
  </si>
  <si>
    <t>Trombone rinascimentale e barocco - DCPL51</t>
  </si>
  <si>
    <t>ISSM di GALLARATE (VA) "Giacomo Puccini"</t>
  </si>
  <si>
    <t>Elaborazione, trascrizione e arrangiamento per orchestra di fiati</t>
  </si>
  <si>
    <t>COMA/11</t>
  </si>
  <si>
    <t>OBOE BAROCCO E CLASSICO</t>
  </si>
  <si>
    <t>Viola - DCPL52</t>
  </si>
  <si>
    <t>ISSM di LUCCA "Luigi Boccherini"</t>
  </si>
  <si>
    <t>Elementi di composizione e analisi per Didattica della musica</t>
  </si>
  <si>
    <t>COMA/12</t>
  </si>
  <si>
    <t>ORCHESTRAZIONE E CONCERTAZIONE JAZZ</t>
  </si>
  <si>
    <t>Viola da gamba - DCPL53</t>
  </si>
  <si>
    <t>ISSM di MODENA e CARPI "Orazio Vecchi - Antonio Tonelli"</t>
  </si>
  <si>
    <t>Elettroacustica</t>
  </si>
  <si>
    <t>COMA/13</t>
  </si>
  <si>
    <t>ORGANIZZAZIONE, DIRITTO E LEGISLAZIONE DELLO SPETTACOLO MUSICALE</t>
  </si>
  <si>
    <t>Violino - DCPL54</t>
  </si>
  <si>
    <t>ISSM di NOCERA TERINESE (CZ) "P.I. Tchaikovsky"</t>
  </si>
  <si>
    <t>Esecuzione e interpretazione della musica elettroacustica</t>
  </si>
  <si>
    <t>COMA/14</t>
  </si>
  <si>
    <t>ORGANO</t>
  </si>
  <si>
    <t>Violino barocco - DCPL55</t>
  </si>
  <si>
    <t>ISSM di PAVIA "Franco Vittadini"</t>
  </si>
  <si>
    <t>Estetica della musica</t>
  </si>
  <si>
    <t>COMA/15</t>
  </si>
  <si>
    <t>PEDAGOGIA MUSICALE PER DIDATTICA DELLA MUSICA</t>
  </si>
  <si>
    <t>Violino Jazz - DCPL56</t>
  </si>
  <si>
    <t>ISSM di RAVENNA "Giuseppe Verdi"</t>
  </si>
  <si>
    <t>Etno-organologia</t>
  </si>
  <si>
    <t>COMA/16</t>
  </si>
  <si>
    <t>PIANOFORTE</t>
  </si>
  <si>
    <t>Violoncello - DCPL57</t>
  </si>
  <si>
    <t>ISSM di REGGIO EMILIA E CASTELNOVO NE' MONTI "Achille Peri e Merulo"</t>
  </si>
  <si>
    <t>Etnomusicologia</t>
  </si>
  <si>
    <t>COME/01</t>
  </si>
  <si>
    <t>Violoncello barocco - DCPL58</t>
  </si>
  <si>
    <t>ISSM di RIBERA (AG) "Arturo Toscanini"</t>
  </si>
  <si>
    <t>Filologia musicale</t>
  </si>
  <si>
    <t>COME/02</t>
  </si>
  <si>
    <t>POESIA PER MUSICA E DRAMMATURGIA MUSICALE</t>
  </si>
  <si>
    <t>ISSM di RIMINI "G. Lettimi"</t>
  </si>
  <si>
    <t>Filosofia della musica</t>
  </si>
  <si>
    <t>COME/03</t>
  </si>
  <si>
    <t>PRATICA DELLA LETTURA VOCALE E PIANISTICA PER DIDATTICA DELLA MUSICA</t>
  </si>
  <si>
    <t>ISSM di SIENA "Rinaldo Franci"</t>
  </si>
  <si>
    <t>Fisiopatologia dell’esecuzione vocale/strumentale</t>
  </si>
  <si>
    <t>COME/04</t>
  </si>
  <si>
    <t>PRATICA E LETTURA PIANISTICA</t>
  </si>
  <si>
    <t>ISSM di TARANTO "Giovanni Paisiello"</t>
  </si>
  <si>
    <t>Fondamenti di acustica degli strumenti musicali e della voce</t>
  </si>
  <si>
    <t>PRATICA ORGANISTICA E CANTO GREGORIANO</t>
  </si>
  <si>
    <t>ISSM di TERAMO "Gaetano Braga"</t>
  </si>
  <si>
    <t>Fondamenti di archivistica musicale</t>
  </si>
  <si>
    <t>COME/06</t>
  </si>
  <si>
    <t>PREPOLIFONIA</t>
  </si>
  <si>
    <t>ISSM di TERNI "Giulio Briccialdi"</t>
  </si>
  <si>
    <t>Fondamenti di catalogazione musicale</t>
  </si>
  <si>
    <t>COMI/01</t>
  </si>
  <si>
    <t>SAXOFONO</t>
  </si>
  <si>
    <t>Fondamenti di composizione</t>
  </si>
  <si>
    <t>COMI/02</t>
  </si>
  <si>
    <t>SAXOFONO JAZZ</t>
  </si>
  <si>
    <t>Fondamenti di concertazione e direzione</t>
  </si>
  <si>
    <t>Fondamenti di semiologia musicale</t>
  </si>
  <si>
    <t>COMI/04</t>
  </si>
  <si>
    <t>STORIA DELLA MUSICA</t>
  </si>
  <si>
    <t>Fondamenti di sociologia musicale</t>
  </si>
  <si>
    <t>COMI/05</t>
  </si>
  <si>
    <t>STORIA DELLA MUSICA ELETTROACUSTICA</t>
  </si>
  <si>
    <t>Fondamenti di storia della vocalità</t>
  </si>
  <si>
    <t>STORIA DELLA MUSICA PER DIDATTICA DELLA MUSICA</t>
  </si>
  <si>
    <t>Fondamenti di storia e tecnologia dello strumento</t>
  </si>
  <si>
    <t>COMI/07</t>
  </si>
  <si>
    <t>STRATEGIA, PROGETTAZIONE, ORGANIZZAZIONE E GESTIONE DELLO SPETTACOLO</t>
  </si>
  <si>
    <t>Fondamenti di tecnica e registrazione organistica</t>
  </si>
  <si>
    <t>STRUMENTAZIONE E COMPOSIZIONE PER ORCHESTRA DI FIATI</t>
  </si>
  <si>
    <t>Fondamenti di tecnica vocale</t>
  </si>
  <si>
    <t>STRUMENTI A PERCUSSIONE</t>
  </si>
  <si>
    <t>Formazione corale</t>
  </si>
  <si>
    <t>COMJ/01</t>
  </si>
  <si>
    <t>TASTIERE ELETTRONICHE</t>
  </si>
  <si>
    <t>Formazione orchestrale</t>
  </si>
  <si>
    <t>TECNICHE DELLA COMUNICAZIONE</t>
  </si>
  <si>
    <t>Forme della poesia per musica</t>
  </si>
  <si>
    <t>COMJ/03</t>
  </si>
  <si>
    <t>TECNICHE DI CONSAPEVOLEZZA E DI ESPRESSIONE CORPOREA</t>
  </si>
  <si>
    <t>Forme, sistemi e linguaggi jazz</t>
  </si>
  <si>
    <t>COMJ/04</t>
  </si>
  <si>
    <t>Forme, sistemi e linguaggi musicali</t>
  </si>
  <si>
    <t>COMJ/05</t>
  </si>
  <si>
    <t>COMJ/06</t>
  </si>
  <si>
    <t>TEORIA E PRASSI DEL BASSO CONTINUO</t>
  </si>
  <si>
    <t>Fund raising</t>
  </si>
  <si>
    <t>COMJ/07</t>
  </si>
  <si>
    <t>TEORIA E TECNICA DELL'INTERPRETAZIONE SCENICA</t>
  </si>
  <si>
    <t>Gestione delle imprese culturali e di spettacolo dal vivo</t>
  </si>
  <si>
    <t>COMJ/08</t>
  </si>
  <si>
    <t>Gestione di eventi culturali e di spettacolo dal vivo</t>
  </si>
  <si>
    <t>TROMBA</t>
  </si>
  <si>
    <t>Gestualità e movimento scenico</t>
  </si>
  <si>
    <t>COMJ/10</t>
  </si>
  <si>
    <t>TROMBA JAZZ</t>
  </si>
  <si>
    <t>Iconografia musicale</t>
  </si>
  <si>
    <t>TROMBA RINASCIMENTALE E BAROCCA</t>
  </si>
  <si>
    <t>Improvvisazione agli strumenti</t>
  </si>
  <si>
    <t>COMJ/12</t>
  </si>
  <si>
    <t>TROMBONE</t>
  </si>
  <si>
    <t>Improvvisazione alla voce o allo strumento</t>
  </si>
  <si>
    <t>COMJ/13</t>
  </si>
  <si>
    <t>TROMBONE JAZZ</t>
  </si>
  <si>
    <t>Improvvisazione allo strumento</t>
  </si>
  <si>
    <t>COMS/01</t>
  </si>
  <si>
    <t>TROMBONE RINASCIMENTALE E BAROCCO</t>
  </si>
  <si>
    <t>Improvvisazione e ornamentazione</t>
  </si>
  <si>
    <t>CORS/01</t>
  </si>
  <si>
    <t>VIOLA</t>
  </si>
  <si>
    <t>Improvvisazione e ornamentazione allo strumento</t>
  </si>
  <si>
    <t>VIOLA DA GAMBA</t>
  </si>
  <si>
    <t>Improvvisazione e ornamentazione vocale</t>
  </si>
  <si>
    <t>COTP/02</t>
  </si>
  <si>
    <t>VIOLINO</t>
  </si>
  <si>
    <t>Improvvisazione vocale</t>
  </si>
  <si>
    <t>COTP/03</t>
  </si>
  <si>
    <t>VIOLINO BAROCCO</t>
  </si>
  <si>
    <t>Informatica musicale</t>
  </si>
  <si>
    <t>COTP/04</t>
  </si>
  <si>
    <t>VIOLINO JAZZ</t>
  </si>
  <si>
    <t>Innodia</t>
  </si>
  <si>
    <t>COTP/05</t>
  </si>
  <si>
    <t>VIOLONCELLO</t>
  </si>
  <si>
    <t>Intavolature</t>
  </si>
  <si>
    <t>VIOLONCELLO BAROCCO</t>
  </si>
  <si>
    <t>Intavolature e loro trascrizione per chitarra</t>
  </si>
  <si>
    <t>Intavolature e loro trascrizione per mandolino</t>
  </si>
  <si>
    <t>Interazione creativa in piccola, media e grande formazione</t>
  </si>
  <si>
    <t>La comunicazione pubblicitaria</t>
  </si>
  <si>
    <t>Legislazione e normativa del sistema dell'Alta formazione artistica e musicale</t>
  </si>
  <si>
    <t>Legislazione e normativa tributaria e fiscale dello spettacolo dal vivo</t>
  </si>
  <si>
    <t>Legislazione e organizzazione scolastica</t>
  </si>
  <si>
    <t>Letteratura degli strumenti</t>
  </si>
  <si>
    <t>Letteratura del basso continuo</t>
  </si>
  <si>
    <t>Letteratura del canto jazz</t>
  </si>
  <si>
    <t>Letteratura e testi per musica</t>
  </si>
  <si>
    <t>Letteratura italiana</t>
  </si>
  <si>
    <t>Letteratura vocale</t>
  </si>
  <si>
    <t>Letteratura vocale e strumentale</t>
  </si>
  <si>
    <t>Lettura cantata, intonazione e ritmica</t>
  </si>
  <si>
    <t>Lettura del repertorio</t>
  </si>
  <si>
    <t>Lettura della partitura</t>
  </si>
  <si>
    <t>Lettura dello spartito</t>
  </si>
  <si>
    <t>Lingua italiana</t>
  </si>
  <si>
    <t>Lingua italiana per stranieri</t>
  </si>
  <si>
    <t>Liturgia</t>
  </si>
  <si>
    <t>Marketing culturale e dello spettacolo dal vivo</t>
  </si>
  <si>
    <t>Metodologia dell'insegnamento corale</t>
  </si>
  <si>
    <t>Metodologia dell’educazione musicale</t>
  </si>
  <si>
    <t>Metodologia dell’insegnamento strumentale</t>
  </si>
  <si>
    <t>Metodologia dell’insegnamento vocale</t>
  </si>
  <si>
    <t>Metodologia della critica musicale</t>
  </si>
  <si>
    <t>Metodologia della ricerca storico-musicale</t>
  </si>
  <si>
    <t>Metodologia della ricerca sul campo</t>
  </si>
  <si>
    <t>Metodologia di indagine storico-musicale</t>
  </si>
  <si>
    <t>Metodologia generale dell’insegnamento strumentale</t>
  </si>
  <si>
    <t>Metodologie dell'analisi</t>
  </si>
  <si>
    <t>Metodologie di armonizzazione e trasposizione al pianoforte</t>
  </si>
  <si>
    <t>Modalità</t>
  </si>
  <si>
    <t>Movimento espressivo</t>
  </si>
  <si>
    <t>Musica d'insieme per voci e strumenti delle musiche tradizionali</t>
  </si>
  <si>
    <t>Musica d’insieme per Didattica della musica</t>
  </si>
  <si>
    <t>Musica d’insieme per fiati</t>
  </si>
  <si>
    <t>Musica d’insieme per strumenti ad arco</t>
  </si>
  <si>
    <t>Musica d’insieme per voci e strumenti antichi</t>
  </si>
  <si>
    <t>Musica d’insieme vocale e repertorio corale</t>
  </si>
  <si>
    <t>Musica da camera</t>
  </si>
  <si>
    <t>Musica, media e tecnologie</t>
  </si>
  <si>
    <t>Orchestra e repertorio orchestrale</t>
  </si>
  <si>
    <t>Orchestrazione e arrangiamento</t>
  </si>
  <si>
    <t>Organo e improvvisazione organistica</t>
  </si>
  <si>
    <t>Organologia</t>
  </si>
  <si>
    <t>Paleografia musicale</t>
  </si>
  <si>
    <t>Pedagogia musicale</t>
  </si>
  <si>
    <t>Pianoforte storico</t>
  </si>
  <si>
    <t>Prassi di creazione estemporanea nelle culture tradizionali</t>
  </si>
  <si>
    <t>Prassi esecutive e repertori</t>
  </si>
  <si>
    <t>Prassi esecutive e repertori d’insieme da camera</t>
  </si>
  <si>
    <t>Prassi esecutive e repertori d’insieme per fiati</t>
  </si>
  <si>
    <t>Prassi esecutive e repertori d’insieme per strumenti ad arco</t>
  </si>
  <si>
    <t>Prassi esecutive e repertori d’insieme per voci e strumenti antichi</t>
  </si>
  <si>
    <t>Prassi esecutive e repertori del basso continuo</t>
  </si>
  <si>
    <t>Prassi esecutive e repertori jazz</t>
  </si>
  <si>
    <t>Pratica del basso continuo agli strumenti</t>
  </si>
  <si>
    <t>Pratica del basso continuo all’organo</t>
  </si>
  <si>
    <t>Pratica del basso continuo allo strumento</t>
  </si>
  <si>
    <t>Pratica del repertorio vocale</t>
  </si>
  <si>
    <t>Pratica dell’accompagnamento e della collaborazione al pianoforte</t>
  </si>
  <si>
    <t>Pratica dell’accompagnamento estemporaneo</t>
  </si>
  <si>
    <t>Pratica dell’accompagnamento estemporaneo (A31/32)</t>
  </si>
  <si>
    <t>Pratica della lettura vocale e pianistica per Didattica della musica</t>
  </si>
  <si>
    <t>Pratica e didattica dell’improvvisazione al pianoforte</t>
  </si>
  <si>
    <t>Pratica e ripetizione del repertorio del canto rinascimentale e barocco</t>
  </si>
  <si>
    <t>Pratica organistica</t>
  </si>
  <si>
    <t>Pratica pianistica</t>
  </si>
  <si>
    <t>Pratiche di musica d’insieme</t>
  </si>
  <si>
    <t>Prepolifonia</t>
  </si>
  <si>
    <t>Principi generali della comunicazione</t>
  </si>
  <si>
    <t>Produzione esecutiva di eventi e/o prodotti culturali e di spettacoloi dal vivo</t>
  </si>
  <si>
    <t>Progettazione di eventi e/o prodotti culturali e di spettacolo dal vivo</t>
  </si>
  <si>
    <t>Project Management</t>
  </si>
  <si>
    <t>Promozione di eventi culturali e di spettacolo dal vivo</t>
  </si>
  <si>
    <t>Psicoacustica musicale</t>
  </si>
  <si>
    <t>Psicologia della musica</t>
  </si>
  <si>
    <t>Psicologia musicale</t>
  </si>
  <si>
    <t>Quartetto</t>
  </si>
  <si>
    <t>Recitazione</t>
  </si>
  <si>
    <t>Regia del teatro musicale</t>
  </si>
  <si>
    <t>Repertorio corale</t>
  </si>
  <si>
    <t>Repertorio per ensemble strumentali</t>
  </si>
  <si>
    <t>Semiografia del canto monodico</t>
  </si>
  <si>
    <t>Semiografia musicale</t>
  </si>
  <si>
    <t>Sistemi armonici</t>
  </si>
  <si>
    <t>Sistemi e linguaggi di programmazione per l’audio e le applicazioni musicali</t>
  </si>
  <si>
    <t>Sistemi, tecnologie, applicazioni e linguaggi di programmazione per la multimedialità</t>
  </si>
  <si>
    <t>Sistemi, tecnologie, applicazioni e programmazione audio e musicale per internet e per i sistemi di comunicazione mobile</t>
  </si>
  <si>
    <t>Sociologia della musica</t>
  </si>
  <si>
    <t>Storia dei supporti musicali cartacei e non cartacei</t>
  </si>
  <si>
    <t>Storia del costume e della scenografia</t>
  </si>
  <si>
    <t>Storia del jazz</t>
  </si>
  <si>
    <t>Storia del teatro musicale</t>
  </si>
  <si>
    <t>Storia della musica applicata alle immagini</t>
  </si>
  <si>
    <t>Storia della musica elettroacustica</t>
  </si>
  <si>
    <t>Storia della musica per Didattica della musica</t>
  </si>
  <si>
    <t>Storia della notazione musicale</t>
  </si>
  <si>
    <t>Storia della teoria e della trattatistica musicale</t>
  </si>
  <si>
    <t>Storia della vocalità jazz</t>
  </si>
  <si>
    <t>Storia delle forme e dei repertori musicali</t>
  </si>
  <si>
    <t>Storia delle musiche afro-americane</t>
  </si>
  <si>
    <t>Storia delle musiche extraeuropee</t>
  </si>
  <si>
    <t>Storia delle tecnologie elettroacustiche</t>
  </si>
  <si>
    <t>Al termine degli studi relativi al Diploma Accademico di primo livello in XXXX, gli studenti devono aver acquisito le conoscenze delle tecniche e le competenze specifiche tali da consentire loro di realizzare concretamente la propria idea artistica. A tal fine sarà dato particolare rilievo allo studio del repertorio più rappresentativo dello strumento - incluso quello d’insieme - e delle relative prassi esecutive, anche con la finalità di sviluppare la capacità dello studente di interagire all’interno di gruppi musicali diversamente composti. Tali obiettivi dovranno essere raggiunti anche favorendo lo sviluppo della capacità percettiva dell’udito e di memorizzazione e con l’acquisizione di specifiche conoscenze relative ai modelli organizzativi, compositivi ed analitici della musica ed alla loro interazione. Specifica cura dovrà essere dedicata all’acquisizione di adeguate tecniche di controllo posturale ed emozionale. Al termine del Triennio gli studenti devono aver acquisito una conoscenza approfondita degli aspetti stilistici, storici estetici generali e relativi al proprio specifico indirizzo. Inoltre, con riferimento alla specificità dei singoli corsi, lo studente dovrà possedere adeguate competenze riferite all’ambito dell’improvvisazione. È obiettivo formativo del corso anche l’acquisizione di adeguate competenze nel campo dell’informatica musicale nonché quelle relative ad una seconda lingua comunitaria.</t>
  </si>
  <si>
    <t>Il corso offre allo studente possibilità di impiego nei seguenti ambiti: Strumentista solista, Strumentista in gruppi da camera, Strumentista in formazioni orchestrali da camera, Strumentista in formazioni orchestrali sinfoniche, Strumentista in formazioni orchestrali per il teatro musicale.</t>
  </si>
  <si>
    <t>Storia e storiografia della musica</t>
  </si>
  <si>
    <t>Strumentazione e orchestrazione</t>
  </si>
  <si>
    <t>Strumentazione per orchestra di fiati</t>
  </si>
  <si>
    <t>Strumenti e canto delle tradizioni musicali extraeuropee</t>
  </si>
  <si>
    <t>Strumenti e metodi della ricerca bibliografica</t>
  </si>
  <si>
    <t>Studio dei sistemi  musicali delle culture tradizionali</t>
  </si>
  <si>
    <t>Tecniche dell'organizzazione e della gestione del team</t>
  </si>
  <si>
    <t>Tecniche compositive</t>
  </si>
  <si>
    <t>Tecniche compositive jazz</t>
  </si>
  <si>
    <t>Tecniche compositive modali</t>
  </si>
  <si>
    <t>Tecniche contrappuntistiche</t>
  </si>
  <si>
    <t>Tecniche contrappuntistiche per orchestra di fiati</t>
  </si>
  <si>
    <t>Tecniche dell'improvvisazione</t>
  </si>
  <si>
    <t>Tecniche di arrangiamento e trascrizione</t>
  </si>
  <si>
    <t>Tecniche di direzione chironomica</t>
  </si>
  <si>
    <t>Tecniche di elaborazione per la poesia per musica</t>
  </si>
  <si>
    <t>Tecniche di espressione e consapevolezza corporea</t>
  </si>
  <si>
    <t>Tecniche di lettura estemporanea e di trasposizione tonale</t>
  </si>
  <si>
    <t>Tecniche di lettura estemporanea e trasporto</t>
  </si>
  <si>
    <t>Tecniche di realizzazione di specifici assetti ritmo-fonici</t>
  </si>
  <si>
    <t>Tecniche di scrittura e di arrangiamento per vari tipi di ensemble</t>
  </si>
  <si>
    <t>Tecniche di strumentazione</t>
  </si>
  <si>
    <t>Tecniche e pianificazione della comunicazione</t>
  </si>
  <si>
    <t>Tecniche e strategie di comunicazione multimediale</t>
  </si>
  <si>
    <t>Tecniche fondamentali di accompagnamento pianistico</t>
  </si>
  <si>
    <t>Tecniche fondamentali di lettura estemporanea e di trasposizione tonale</t>
  </si>
  <si>
    <t>Tecnologie e tecniche del montaggio e della post-produzione audio e audio per video</t>
  </si>
  <si>
    <t>Tecnologie e tecniche del restauro audio</t>
  </si>
  <si>
    <t>Tecnologie e tecniche dell'amplificazione e dei sistemi di diffusione audio</t>
  </si>
  <si>
    <t>Tecnologie e tecniche delle ripresa e della registrazione audio</t>
  </si>
  <si>
    <t>Teoria del basso continuo</t>
  </si>
  <si>
    <t>Teoria della musica</t>
  </si>
  <si>
    <t>Teoria e analisi delle forme musicali tradizionali</t>
  </si>
  <si>
    <t>Teoria e tecnica dell’interpretazione scenica</t>
  </si>
  <si>
    <t>Teorie della percezione sonora e musicale, teorie dell’ascolto</t>
  </si>
  <si>
    <t>Teorie e tecniche dell’armonia</t>
  </si>
  <si>
    <t>Teorie e tecniche della comunicazione audiovisiva e multimediale</t>
  </si>
  <si>
    <t>Trasporto e riduzione al pianoforte</t>
  </si>
  <si>
    <t>Trattati e metodi</t>
  </si>
  <si>
    <t>Ufficio stampa e pubbliche relazioni</t>
  </si>
  <si>
    <t>Videoscrittura musicale ed editoria musicale informatizzata</t>
  </si>
</sst>
</file>

<file path=xl/styles.xml><?xml version="1.0" encoding="utf-8"?>
<styleSheet xmlns="http://schemas.openxmlformats.org/spreadsheetml/2006/main">
  <numFmts count="1">
    <numFmt numFmtId="0" formatCode="General"/>
  </numFmts>
  <fonts count="39">
    <font>
      <sz val="12"/>
      <color indexed="8"/>
      <name val="Verdana"/>
    </font>
    <font>
      <sz val="14"/>
      <color indexed="8"/>
      <name val="Verdana"/>
    </font>
    <font>
      <sz val="12"/>
      <color indexed="8"/>
      <name val="Helvetica"/>
    </font>
    <font>
      <u val="single"/>
      <sz val="12"/>
      <color indexed="11"/>
      <name val="Verdana"/>
    </font>
    <font>
      <sz val="15"/>
      <color indexed="8"/>
      <name val="Calibri"/>
    </font>
    <font>
      <b val="1"/>
      <sz val="12"/>
      <color indexed="8"/>
      <name val="Times New Roman"/>
    </font>
    <font>
      <sz val="12"/>
      <color indexed="8"/>
      <name val="Times Roman"/>
    </font>
    <font>
      <b val="1"/>
      <sz val="10"/>
      <color indexed="8"/>
      <name val="Times New Roman"/>
    </font>
    <font>
      <i val="1"/>
      <sz val="10"/>
      <color indexed="8"/>
      <name val="Times New Roman"/>
    </font>
    <font>
      <sz val="12"/>
      <color indexed="8"/>
      <name val="Calibri"/>
    </font>
    <font>
      <sz val="10"/>
      <color indexed="8"/>
      <name val="Times New Roman"/>
    </font>
    <font>
      <b val="1"/>
      <sz val="14"/>
      <color indexed="8"/>
      <name val="Times New Roman"/>
    </font>
    <font>
      <sz val="11"/>
      <color indexed="8"/>
      <name val="Times New Roman"/>
    </font>
    <font>
      <sz val="11"/>
      <color indexed="15"/>
      <name val="Times New Roman"/>
    </font>
    <font>
      <sz val="12"/>
      <color indexed="8"/>
      <name val="Arial"/>
    </font>
    <font>
      <sz val="10"/>
      <color indexed="8"/>
      <name val="Arial"/>
    </font>
    <font>
      <b val="1"/>
      <sz val="12"/>
      <color indexed="8"/>
      <name val="Arial"/>
    </font>
    <font>
      <sz val="12"/>
      <color indexed="15"/>
      <name val="Arial"/>
    </font>
    <font>
      <sz val="11"/>
      <color indexed="8"/>
      <name val="Avenir Book"/>
    </font>
    <font>
      <sz val="10"/>
      <color indexed="8"/>
      <name val="Avenir Book"/>
    </font>
    <font>
      <sz val="12"/>
      <color indexed="8"/>
      <name val="Avenir Book"/>
    </font>
    <font>
      <sz val="13"/>
      <color indexed="8"/>
      <name val="Calibri"/>
    </font>
    <font>
      <b val="1"/>
      <sz val="12"/>
      <color indexed="15"/>
      <name val="Arial"/>
    </font>
    <font>
      <sz val="10"/>
      <color indexed="8"/>
      <name val="Helvetica"/>
    </font>
    <font>
      <sz val="10"/>
      <color indexed="17"/>
      <name val="Arial"/>
    </font>
    <font>
      <sz val="11"/>
      <color indexed="17"/>
      <name val="Calibri"/>
    </font>
    <font>
      <sz val="12"/>
      <color indexed="17"/>
      <name val="Times Roman"/>
    </font>
    <font>
      <sz val="13"/>
      <color indexed="17"/>
      <name val="Calibri"/>
    </font>
    <font>
      <sz val="12"/>
      <color indexed="17"/>
      <name val="Arial"/>
    </font>
    <font>
      <b val="1"/>
      <sz val="10"/>
      <color indexed="17"/>
      <name val="Times New Roman"/>
    </font>
    <font>
      <b val="1"/>
      <sz val="10"/>
      <color indexed="8"/>
      <name val="Arial"/>
    </font>
    <font>
      <b val="1"/>
      <sz val="12"/>
      <color indexed="8"/>
      <name val="Calibri"/>
    </font>
    <font>
      <b val="1"/>
      <sz val="13"/>
      <color indexed="8"/>
      <name val="Arial"/>
    </font>
    <font>
      <b val="1"/>
      <sz val="13"/>
      <color indexed="8"/>
      <name val="Calibri"/>
    </font>
    <font>
      <b val="1"/>
      <sz val="13"/>
      <color indexed="21"/>
      <name val="Trebuchet MS"/>
    </font>
    <font>
      <i val="1"/>
      <sz val="12"/>
      <color indexed="8"/>
      <name val="Calibri"/>
    </font>
    <font>
      <b val="1"/>
      <sz val="13"/>
      <color indexed="15"/>
      <name val="Calibri"/>
    </font>
    <font>
      <sz val="9"/>
      <color indexed="8"/>
      <name val="Times New Roman"/>
    </font>
    <font>
      <sz val="8"/>
      <color indexed="8"/>
      <name val="Times New Roman"/>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s>
  <borders count="50">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8"/>
      </top>
      <bottom style="thin">
        <color indexed="8"/>
      </bottom>
      <diagonal/>
    </border>
    <border>
      <left style="medium">
        <color indexed="8"/>
      </left>
      <right style="thin">
        <color indexed="8"/>
      </right>
      <top style="medium">
        <color indexed="8"/>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13"/>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13"/>
      </top>
      <bottom style="thin">
        <color indexed="13"/>
      </bottom>
      <diagonal/>
    </border>
    <border>
      <left style="medium">
        <color indexed="8"/>
      </left>
      <right style="thin">
        <color indexed="8"/>
      </right>
      <top style="thin">
        <color indexed="13"/>
      </top>
      <bottom style="medium">
        <color indexed="8"/>
      </bottom>
      <diagonal/>
    </border>
    <border>
      <left style="thin">
        <color indexed="8"/>
      </left>
      <right style="medium">
        <color indexed="8"/>
      </right>
      <top style="thin">
        <color indexed="13"/>
      </top>
      <bottom style="medium">
        <color indexed="8"/>
      </bottom>
      <diagonal/>
    </border>
    <border>
      <left style="medium">
        <color indexed="8"/>
      </left>
      <right style="hair">
        <color indexed="8"/>
      </right>
      <top style="medium">
        <color indexed="8"/>
      </top>
      <bottom style="thin">
        <color indexed="13"/>
      </bottom>
      <diagonal/>
    </border>
    <border>
      <left style="hair">
        <color indexed="8"/>
      </left>
      <right style="thin">
        <color indexed="13"/>
      </right>
      <top style="medium">
        <color indexed="8"/>
      </top>
      <bottom style="thin">
        <color indexed="13"/>
      </bottom>
      <diagonal/>
    </border>
    <border>
      <left style="thin">
        <color indexed="13"/>
      </left>
      <right/>
      <top style="medium">
        <color indexed="8"/>
      </top>
      <bottom style="thin">
        <color indexed="13"/>
      </bottom>
      <diagonal/>
    </border>
    <border>
      <left/>
      <right/>
      <top style="medium">
        <color indexed="8"/>
      </top>
      <bottom/>
      <diagonal/>
    </border>
    <border>
      <left/>
      <right style="thin">
        <color indexed="13"/>
      </right>
      <top style="medium">
        <color indexed="8"/>
      </top>
      <bottom style="thin">
        <color indexed="13"/>
      </bottom>
      <diagonal/>
    </border>
    <border>
      <left/>
      <right style="medium">
        <color indexed="8"/>
      </right>
      <top style="medium">
        <color indexed="8"/>
      </top>
      <bottom/>
      <diagonal/>
    </border>
    <border>
      <left style="medium">
        <color indexed="8"/>
      </left>
      <right style="hair">
        <color indexed="8"/>
      </right>
      <top style="thin">
        <color indexed="13"/>
      </top>
      <bottom style="medium">
        <color indexed="8"/>
      </bottom>
      <diagonal/>
    </border>
    <border>
      <left style="hair">
        <color indexed="8"/>
      </left>
      <right style="thin">
        <color indexed="13"/>
      </right>
      <top style="thin">
        <color indexed="13"/>
      </top>
      <bottom style="medium">
        <color indexed="8"/>
      </bottom>
      <diagonal/>
    </border>
    <border>
      <left style="thin">
        <color indexed="13"/>
      </left>
      <right/>
      <top style="thin">
        <color indexed="13"/>
      </top>
      <bottom style="thin">
        <color indexed="8"/>
      </bottom>
      <diagonal/>
    </border>
    <border>
      <left/>
      <right/>
      <top/>
      <bottom style="thin">
        <color indexed="8"/>
      </bottom>
      <diagonal/>
    </border>
    <border>
      <left/>
      <right style="thin">
        <color indexed="13"/>
      </right>
      <top style="thin">
        <color indexed="13"/>
      </top>
      <bottom style="thin">
        <color indexed="8"/>
      </bottom>
      <diagonal/>
    </border>
    <border>
      <left style="thin">
        <color indexed="13"/>
      </left>
      <right/>
      <top style="thin">
        <color indexed="13"/>
      </top>
      <bottom style="medium">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13"/>
      </right>
      <top style="thin">
        <color indexed="8"/>
      </top>
      <bottom style="thin">
        <color indexed="13"/>
      </bottom>
      <diagonal/>
    </border>
    <border>
      <left style="thin">
        <color indexed="8"/>
      </left>
      <right style="thin">
        <color indexed="8"/>
      </right>
      <top style="thin">
        <color indexed="13"/>
      </top>
      <bottom style="medium">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top" wrapText="1"/>
    </xf>
  </cellStyleXfs>
  <cellXfs count="249">
    <xf numFmtId="0" fontId="0" applyNumberFormat="0" applyFont="1" applyFill="0" applyBorder="0" applyAlignment="1" applyProtection="0">
      <alignment vertical="top" wrapText="1"/>
    </xf>
    <xf numFmtId="0" fontId="0" applyNumberFormat="0" applyFont="1" applyFill="0" applyBorder="0" applyAlignment="1" applyProtection="0">
      <alignment horizontal="left" vertical="top" wrapText="1"/>
    </xf>
    <xf numFmtId="0" fontId="1" applyNumberFormat="0" applyFont="1" applyFill="0" applyBorder="0" applyAlignment="1" applyProtection="0">
      <alignment horizontal="left" vertical="top" wrapText="1"/>
    </xf>
    <xf numFmtId="0" fontId="0" fillId="2" applyNumberFormat="0" applyFont="1" applyFill="1" applyBorder="0" applyAlignment="1" applyProtection="0">
      <alignment horizontal="left" vertical="top" wrapText="1"/>
    </xf>
    <xf numFmtId="0" fontId="0"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5" fillId="4" borderId="1" applyNumberFormat="1" applyFont="1" applyFill="1" applyBorder="1" applyAlignment="1" applyProtection="0">
      <alignment horizontal="center" vertical="center"/>
    </xf>
    <xf numFmtId="49" fontId="5" fillId="4" borderId="1" applyNumberFormat="1" applyFont="1" applyFill="1" applyBorder="1" applyAlignment="1" applyProtection="0">
      <alignment horizontal="center" vertical="center" wrapText="1"/>
    </xf>
    <xf numFmtId="1" fontId="5" fillId="4" borderId="1" applyNumberFormat="1" applyFont="1" applyFill="1" applyBorder="1" applyAlignment="1" applyProtection="0">
      <alignment horizontal="center" vertical="center"/>
    </xf>
    <xf numFmtId="0" fontId="0" fillId="4" borderId="1" applyNumberFormat="0" applyFont="1" applyFill="1" applyBorder="1" applyAlignment="1" applyProtection="0">
      <alignment vertical="bottom"/>
    </xf>
    <xf numFmtId="49" fontId="5" fillId="4" borderId="2" applyNumberFormat="1" applyFont="1" applyFill="1" applyBorder="1" applyAlignment="1" applyProtection="0">
      <alignment horizontal="center" vertical="center"/>
    </xf>
    <xf numFmtId="49" fontId="5" fillId="4" borderId="2" applyNumberFormat="1" applyFont="1" applyFill="1" applyBorder="1" applyAlignment="1" applyProtection="0">
      <alignment horizontal="center" vertical="center" wrapText="1"/>
    </xf>
    <xf numFmtId="1" fontId="5" fillId="4" borderId="2" applyNumberFormat="1" applyFont="1" applyFill="1" applyBorder="1" applyAlignment="1" applyProtection="0">
      <alignment horizontal="center" vertical="center"/>
    </xf>
    <xf numFmtId="49" fontId="7" fillId="4" borderId="3" applyNumberFormat="1" applyFont="1" applyFill="1" applyBorder="1" applyAlignment="1" applyProtection="0">
      <alignment horizontal="left" vertical="center" wrapText="1"/>
    </xf>
    <xf numFmtId="49" fontId="8" fillId="4" borderId="4" applyNumberFormat="1" applyFont="1" applyFill="1" applyBorder="1" applyAlignment="1" applyProtection="0">
      <alignment horizontal="center" vertical="center"/>
    </xf>
    <xf numFmtId="49" fontId="8" fillId="4" borderId="4" applyNumberFormat="1" applyFont="1" applyFill="1" applyBorder="1" applyAlignment="1" applyProtection="0">
      <alignment horizontal="center" vertical="center" wrapText="1"/>
    </xf>
    <xf numFmtId="1" fontId="10" fillId="4" borderId="5" applyNumberFormat="1" applyFont="1" applyFill="1" applyBorder="1" applyAlignment="1" applyProtection="0">
      <alignment horizontal="center" vertical="center"/>
    </xf>
    <xf numFmtId="1" fontId="10" fillId="4" borderId="6" applyNumberFormat="1" applyFont="1" applyFill="1" applyBorder="1" applyAlignment="1" applyProtection="0">
      <alignment horizontal="center" vertical="center"/>
    </xf>
    <xf numFmtId="0" fontId="0" fillId="4" borderId="7" applyNumberFormat="0" applyFont="1" applyFill="1" applyBorder="1" applyAlignment="1" applyProtection="0">
      <alignment vertical="bottom"/>
    </xf>
    <xf numFmtId="1" fontId="10" fillId="4" borderId="8" applyNumberFormat="1" applyFont="1" applyFill="1" applyBorder="1" applyAlignment="1" applyProtection="0">
      <alignment horizontal="center" vertical="bottom"/>
    </xf>
    <xf numFmtId="1" fontId="10" fillId="4" borderId="8" applyNumberFormat="1" applyFont="1" applyFill="1" applyBorder="1" applyAlignment="1" applyProtection="0">
      <alignment horizontal="center" vertical="bottom" wrapText="1"/>
    </xf>
    <xf numFmtId="10" fontId="10" fillId="4" borderId="8" applyNumberFormat="1" applyFont="1" applyFill="1" applyBorder="1" applyAlignment="1" applyProtection="0">
      <alignment horizontal="center" vertical="bottom"/>
    </xf>
    <xf numFmtId="49" fontId="11" fillId="4" borderId="1" applyNumberFormat="1" applyFont="1" applyFill="1" applyBorder="1" applyAlignment="1" applyProtection="0">
      <alignment horizontal="center" vertical="center"/>
    </xf>
    <xf numFmtId="1" fontId="11" fillId="4" borderId="1" applyNumberFormat="1" applyFont="1" applyFill="1" applyBorder="1" applyAlignment="1" applyProtection="0">
      <alignment horizontal="center" vertical="center"/>
    </xf>
    <xf numFmtId="1" fontId="10" fillId="4" borderId="2" applyNumberFormat="1" applyFont="1" applyFill="1" applyBorder="1" applyAlignment="1" applyProtection="0">
      <alignment horizontal="center" vertical="bottom"/>
    </xf>
    <xf numFmtId="1" fontId="10" fillId="4" borderId="2" applyNumberFormat="1" applyFont="1" applyFill="1" applyBorder="1" applyAlignment="1" applyProtection="0">
      <alignment horizontal="center" vertical="bottom" wrapText="1"/>
    </xf>
    <xf numFmtId="10" fontId="10" fillId="4" borderId="2" applyNumberFormat="1" applyFont="1" applyFill="1" applyBorder="1" applyAlignment="1" applyProtection="0">
      <alignment horizontal="center" vertical="bottom"/>
    </xf>
    <xf numFmtId="0" fontId="0" fillId="4" borderId="9" applyNumberFormat="0" applyFont="1" applyFill="1" applyBorder="1" applyAlignment="1" applyProtection="0">
      <alignment vertical="bottom"/>
    </xf>
    <xf numFmtId="49" fontId="12" fillId="5" borderId="3" applyNumberFormat="1" applyFont="1" applyFill="1" applyBorder="1" applyAlignment="1" applyProtection="0">
      <alignment horizontal="center" vertical="center" wrapText="1"/>
    </xf>
    <xf numFmtId="49" fontId="12" fillId="5" borderId="10" applyNumberFormat="1" applyFont="1" applyFill="1" applyBorder="1" applyAlignment="1" applyProtection="0">
      <alignment horizontal="center" vertical="center" wrapText="1"/>
    </xf>
    <xf numFmtId="49" fontId="10" fillId="5" borderId="10" applyNumberFormat="1" applyFont="1" applyFill="1" applyBorder="1" applyAlignment="1" applyProtection="0">
      <alignment horizontal="center" vertical="center" wrapText="1"/>
    </xf>
    <xf numFmtId="49" fontId="10" fillId="5" borderId="11" applyNumberFormat="1" applyFont="1" applyFill="1" applyBorder="1" applyAlignment="1" applyProtection="0">
      <alignment horizontal="center" vertical="center" wrapText="1"/>
    </xf>
    <xf numFmtId="49" fontId="10" fillId="5" borderId="12" applyNumberFormat="1" applyFont="1" applyFill="1" applyBorder="1" applyAlignment="1" applyProtection="0">
      <alignment horizontal="center" vertical="center" wrapText="1"/>
    </xf>
    <xf numFmtId="0" fontId="0" fillId="4" borderId="13" applyNumberFormat="0" applyFont="1" applyFill="1" applyBorder="1" applyAlignment="1" applyProtection="0">
      <alignment vertical="bottom"/>
    </xf>
    <xf numFmtId="49" fontId="13" fillId="4" borderId="14" applyNumberFormat="1" applyFont="1" applyFill="1" applyBorder="1" applyAlignment="1" applyProtection="0">
      <alignment horizontal="center" vertical="center" wrapText="1"/>
    </xf>
    <xf numFmtId="49" fontId="7" fillId="4" borderId="15" applyNumberFormat="1" applyFont="1" applyFill="1" applyBorder="1" applyAlignment="1" applyProtection="0">
      <alignment horizontal="left" vertical="center" wrapText="1"/>
    </xf>
    <xf numFmtId="0" fontId="0" fillId="4" borderId="11" applyNumberFormat="0" applyFont="1" applyFill="1" applyBorder="1" applyAlignment="1" applyProtection="0">
      <alignment vertical="center" wrapText="1"/>
    </xf>
    <xf numFmtId="0" fontId="14" fillId="4" borderId="11" applyNumberFormat="0" applyFont="1" applyFill="1" applyBorder="1" applyAlignment="1" applyProtection="0">
      <alignment vertical="center" wrapText="1"/>
    </xf>
    <xf numFmtId="0" fontId="15" fillId="4" borderId="11" applyNumberFormat="0" applyFont="1" applyFill="1" applyBorder="1" applyAlignment="1" applyProtection="0">
      <alignment horizontal="left" vertical="center" wrapText="1"/>
    </xf>
    <xf numFmtId="0" fontId="14" fillId="4" borderId="11" applyNumberFormat="0" applyFont="1" applyFill="1" applyBorder="1" applyAlignment="1" applyProtection="0">
      <alignment horizontal="center" vertical="center"/>
    </xf>
    <xf numFmtId="0" fontId="14" fillId="6" borderId="16" applyNumberFormat="1" applyFont="1" applyFill="1" applyBorder="1" applyAlignment="1" applyProtection="0">
      <alignment horizontal="center" vertical="center"/>
    </xf>
    <xf numFmtId="1" fontId="14" fillId="4" borderId="16" applyNumberFormat="1" applyFont="1" applyFill="1" applyBorder="1" applyAlignment="1" applyProtection="0">
      <alignment horizontal="center" vertical="center"/>
    </xf>
    <xf numFmtId="9" fontId="14" fillId="6" borderId="16" applyNumberFormat="1" applyFont="1" applyFill="1" applyBorder="1" applyAlignment="1" applyProtection="0">
      <alignment horizontal="center" vertical="center"/>
    </xf>
    <xf numFmtId="0" fontId="16" fillId="6" borderId="17" applyNumberFormat="1" applyFont="1" applyFill="1" applyBorder="1" applyAlignment="1" applyProtection="0">
      <alignment horizontal="center" vertical="center"/>
    </xf>
    <xf numFmtId="0" fontId="17" fillId="4" borderId="14" applyNumberFormat="0" applyFont="1" applyFill="1" applyBorder="1" applyAlignment="1" applyProtection="0">
      <alignment vertical="bottom"/>
    </xf>
    <xf numFmtId="0" fontId="10" fillId="4" borderId="1" applyNumberFormat="0" applyFont="1" applyFill="1" applyBorder="1" applyAlignment="1" applyProtection="0">
      <alignment vertical="bottom"/>
    </xf>
    <xf numFmtId="1" fontId="7" fillId="4" borderId="13" applyNumberFormat="1" applyFont="1" applyFill="1" applyBorder="1" applyAlignment="1" applyProtection="0">
      <alignment horizontal="left" vertical="center" wrapText="1"/>
    </xf>
    <xf numFmtId="49" fontId="0" fillId="4" borderId="18" applyNumberFormat="1" applyFont="1" applyFill="1" applyBorder="1" applyAlignment="1" applyProtection="0">
      <alignment vertical="center" wrapText="1"/>
    </xf>
    <xf numFmtId="49" fontId="14" fillId="4" borderId="18" applyNumberFormat="1" applyFont="1" applyFill="1" applyBorder="1" applyAlignment="1" applyProtection="0">
      <alignment vertical="center" wrapText="1"/>
    </xf>
    <xf numFmtId="49" fontId="18" fillId="4" borderId="16" applyNumberFormat="1" applyFont="1" applyFill="1" applyBorder="1" applyAlignment="1" applyProtection="0">
      <alignment horizontal="center" vertical="center" wrapText="1"/>
    </xf>
    <xf numFmtId="49" fontId="19" fillId="4" borderId="18" applyNumberFormat="1" applyFont="1" applyFill="1" applyBorder="1" applyAlignment="1" applyProtection="0">
      <alignment horizontal="left" vertical="center" wrapText="1"/>
    </xf>
    <xf numFmtId="49" fontId="20" fillId="4" borderId="16" applyNumberFormat="1" applyFont="1" applyFill="1" applyBorder="1" applyAlignment="1" applyProtection="0">
      <alignment horizontal="center" vertical="center"/>
    </xf>
    <xf numFmtId="0" fontId="20" fillId="4" borderId="16" applyNumberFormat="1" applyFont="1" applyFill="1" applyBorder="1" applyAlignment="1" applyProtection="0">
      <alignment horizontal="center" vertical="center"/>
    </xf>
    <xf numFmtId="0" fontId="20" fillId="6" borderId="16" applyNumberFormat="1" applyFont="1" applyFill="1" applyBorder="1" applyAlignment="1" applyProtection="0">
      <alignment horizontal="center" vertical="center"/>
    </xf>
    <xf numFmtId="49" fontId="14" fillId="4" borderId="16" applyNumberFormat="1" applyFont="1" applyFill="1" applyBorder="1" applyAlignment="1" applyProtection="0">
      <alignment horizontal="center" vertical="center"/>
    </xf>
    <xf numFmtId="1" fontId="16" fillId="6" borderId="19" applyNumberFormat="1" applyFont="1" applyFill="1" applyBorder="1" applyAlignment="1" applyProtection="0">
      <alignment horizontal="center" vertical="center"/>
    </xf>
    <xf numFmtId="49" fontId="17" fillId="4" borderId="14" applyNumberFormat="1" applyFont="1" applyFill="1" applyBorder="1" applyAlignment="1" applyProtection="0">
      <alignment vertical="bottom"/>
    </xf>
    <xf numFmtId="0" fontId="10" fillId="4" borderId="1" applyNumberFormat="1" applyFont="1" applyFill="1" applyBorder="1" applyAlignment="1" applyProtection="0">
      <alignment vertical="bottom"/>
    </xf>
    <xf numFmtId="49" fontId="0" fillId="4" borderId="11" applyNumberFormat="1" applyFont="1" applyFill="1" applyBorder="1" applyAlignment="1" applyProtection="0">
      <alignment vertical="center" wrapText="1"/>
    </xf>
    <xf numFmtId="49" fontId="14" fillId="4" borderId="11" applyNumberFormat="1" applyFont="1" applyFill="1" applyBorder="1" applyAlignment="1" applyProtection="0">
      <alignment vertical="center" wrapText="1"/>
    </xf>
    <xf numFmtId="49" fontId="15" fillId="4" borderId="16" applyNumberFormat="1" applyFont="1" applyFill="1" applyBorder="1" applyAlignment="1" applyProtection="0">
      <alignment horizontal="left" vertical="center" wrapText="1"/>
    </xf>
    <xf numFmtId="0" fontId="14" fillId="4" borderId="16" applyNumberFormat="1" applyFont="1" applyFill="1" applyBorder="1" applyAlignment="1" applyProtection="0">
      <alignment horizontal="center" vertical="center"/>
    </xf>
    <xf numFmtId="0" fontId="0" fillId="4" borderId="16" applyNumberFormat="0" applyFont="1" applyFill="1" applyBorder="1" applyAlignment="1" applyProtection="0">
      <alignment vertical="center" wrapText="1"/>
    </xf>
    <xf numFmtId="0" fontId="14" fillId="4" borderId="16" applyNumberFormat="0" applyFont="1" applyFill="1" applyBorder="1" applyAlignment="1" applyProtection="0">
      <alignment vertical="center" wrapText="1"/>
    </xf>
    <xf numFmtId="0" fontId="15" fillId="4" borderId="16" applyNumberFormat="0" applyFont="1" applyFill="1" applyBorder="1" applyAlignment="1" applyProtection="0">
      <alignment horizontal="left" vertical="center" wrapText="1"/>
    </xf>
    <xf numFmtId="0" fontId="14" fillId="4" borderId="16" applyNumberFormat="0" applyFont="1" applyFill="1" applyBorder="1" applyAlignment="1" applyProtection="0">
      <alignment horizontal="center" vertical="center"/>
    </xf>
    <xf numFmtId="0" fontId="14" fillId="6" borderId="16" applyNumberFormat="0" applyFont="1" applyFill="1" applyBorder="1" applyAlignment="1" applyProtection="0">
      <alignment horizontal="center" vertical="center"/>
    </xf>
    <xf numFmtId="9" fontId="14" fillId="6" borderId="18" applyNumberFormat="1" applyFont="1" applyFill="1" applyBorder="1" applyAlignment="1" applyProtection="0">
      <alignment horizontal="center" vertical="center"/>
    </xf>
    <xf numFmtId="0" fontId="14" fillId="6" borderId="18" applyNumberFormat="1" applyFont="1" applyFill="1" applyBorder="1" applyAlignment="1" applyProtection="0">
      <alignment horizontal="center" vertical="center"/>
    </xf>
    <xf numFmtId="1" fontId="14" fillId="4" borderId="18" applyNumberFormat="1" applyFont="1" applyFill="1" applyBorder="1" applyAlignment="1" applyProtection="0">
      <alignment horizontal="center" vertical="center"/>
    </xf>
    <xf numFmtId="9" fontId="14" fillId="6" borderId="10" applyNumberFormat="1" applyFont="1" applyFill="1" applyBorder="1" applyAlignment="1" applyProtection="0">
      <alignment horizontal="center" vertical="center"/>
    </xf>
    <xf numFmtId="1" fontId="7" fillId="4" borderId="20" applyNumberFormat="1" applyFont="1" applyFill="1" applyBorder="1" applyAlignment="1" applyProtection="0">
      <alignment horizontal="left" vertical="center" wrapText="1"/>
    </xf>
    <xf numFmtId="1" fontId="0" fillId="4" borderId="18" applyNumberFormat="1" applyFont="1" applyFill="1" applyBorder="1" applyAlignment="1" applyProtection="0">
      <alignment vertical="center" wrapText="1"/>
    </xf>
    <xf numFmtId="1" fontId="14" fillId="4" borderId="18" applyNumberFormat="1" applyFont="1" applyFill="1" applyBorder="1" applyAlignment="1" applyProtection="0">
      <alignment vertical="center" wrapText="1"/>
    </xf>
    <xf numFmtId="1" fontId="15" fillId="4" borderId="18" applyNumberFormat="1" applyFont="1" applyFill="1" applyBorder="1" applyAlignment="1" applyProtection="0">
      <alignment horizontal="left" vertical="center" wrapText="1"/>
    </xf>
    <xf numFmtId="0" fontId="14" fillId="6" borderId="10" applyNumberFormat="1" applyFont="1" applyFill="1" applyBorder="1" applyAlignment="1" applyProtection="0">
      <alignment horizontal="center" vertical="center"/>
    </xf>
    <xf numFmtId="1" fontId="14" fillId="4" borderId="10" applyNumberFormat="1" applyFont="1" applyFill="1" applyBorder="1" applyAlignment="1" applyProtection="0">
      <alignment horizontal="center" vertical="center"/>
    </xf>
    <xf numFmtId="1" fontId="16" fillId="6" borderId="21" applyNumberFormat="1" applyFont="1" applyFill="1" applyBorder="1" applyAlignment="1" applyProtection="0">
      <alignment horizontal="center" vertical="center"/>
    </xf>
    <xf numFmtId="49" fontId="15" fillId="4" borderId="11" applyNumberFormat="1" applyFont="1" applyFill="1" applyBorder="1" applyAlignment="1" applyProtection="0">
      <alignment horizontal="left" vertical="center" wrapText="1"/>
    </xf>
    <xf numFmtId="49" fontId="14" fillId="4" borderId="11" applyNumberFormat="1" applyFont="1" applyFill="1" applyBorder="1" applyAlignment="1" applyProtection="0">
      <alignment horizontal="center" vertical="center"/>
    </xf>
    <xf numFmtId="0" fontId="14" fillId="4" borderId="11" applyNumberFormat="1" applyFont="1" applyFill="1" applyBorder="1" applyAlignment="1" applyProtection="0">
      <alignment horizontal="center" vertical="center"/>
    </xf>
    <xf numFmtId="0" fontId="14" fillId="6" borderId="11" applyNumberFormat="1" applyFont="1" applyFill="1" applyBorder="1" applyAlignment="1" applyProtection="0">
      <alignment horizontal="center" vertical="center"/>
    </xf>
    <xf numFmtId="9" fontId="14" fillId="6" borderId="11" applyNumberFormat="1" applyFont="1" applyFill="1" applyBorder="1" applyAlignment="1" applyProtection="0">
      <alignment horizontal="center" vertical="center"/>
    </xf>
    <xf numFmtId="1" fontId="0" fillId="4" borderId="16" applyNumberFormat="1" applyFont="1" applyFill="1" applyBorder="1" applyAlignment="1" applyProtection="0">
      <alignment vertical="center" wrapText="1"/>
    </xf>
    <xf numFmtId="49" fontId="21" fillId="4" borderId="16" applyNumberFormat="1" applyFont="1" applyFill="1" applyBorder="1" applyAlignment="1" applyProtection="0">
      <alignment horizontal="left" vertical="center" wrapText="1" readingOrder="1"/>
    </xf>
    <xf numFmtId="49" fontId="14" fillId="4" borderId="16" applyNumberFormat="1" applyFont="1" applyFill="1" applyBorder="1" applyAlignment="1" applyProtection="0">
      <alignment vertical="center" wrapText="1"/>
    </xf>
    <xf numFmtId="49" fontId="0" fillId="4" borderId="16" applyNumberFormat="1" applyFont="1" applyFill="1" applyBorder="1" applyAlignment="1" applyProtection="0">
      <alignment vertical="center" wrapText="1"/>
    </xf>
    <xf numFmtId="1" fontId="14" fillId="4" borderId="16" applyNumberFormat="1" applyFont="1" applyFill="1" applyBorder="1" applyAlignment="1" applyProtection="0">
      <alignment vertical="center" wrapText="1"/>
    </xf>
    <xf numFmtId="1" fontId="15" fillId="4" borderId="16" applyNumberFormat="1" applyFont="1" applyFill="1" applyBorder="1" applyAlignment="1" applyProtection="0">
      <alignment horizontal="left" vertical="center" wrapText="1"/>
    </xf>
    <xf numFmtId="49" fontId="15" fillId="4" borderId="10" applyNumberFormat="1" applyFont="1" applyFill="1" applyBorder="1" applyAlignment="1" applyProtection="0">
      <alignment horizontal="center" vertical="center"/>
    </xf>
    <xf numFmtId="49" fontId="15" fillId="4" borderId="10" applyNumberFormat="1" applyFont="1" applyFill="1" applyBorder="1" applyAlignment="1" applyProtection="0">
      <alignment horizontal="center" vertical="center" wrapText="1"/>
    </xf>
    <xf numFmtId="49" fontId="14" fillId="4" borderId="10" applyNumberFormat="1" applyFont="1" applyFill="1" applyBorder="1" applyAlignment="1" applyProtection="0">
      <alignment horizontal="center" vertical="center"/>
    </xf>
    <xf numFmtId="0" fontId="14" fillId="4" borderId="10" applyNumberFormat="1" applyFont="1" applyFill="1" applyBorder="1" applyAlignment="1" applyProtection="0">
      <alignment horizontal="center" vertical="center"/>
    </xf>
    <xf numFmtId="0" fontId="16" fillId="6" borderId="12" applyNumberFormat="1" applyFont="1" applyFill="1" applyBorder="1" applyAlignment="1" applyProtection="0">
      <alignment horizontal="center" vertical="center"/>
    </xf>
    <xf numFmtId="1" fontId="17" fillId="4" borderId="14" applyNumberFormat="1" applyFont="1" applyFill="1" applyBorder="1" applyAlignment="1" applyProtection="0">
      <alignment vertical="bottom"/>
    </xf>
    <xf numFmtId="1" fontId="10" fillId="4" borderId="22" applyNumberFormat="1" applyFont="1" applyFill="1" applyBorder="1" applyAlignment="1" applyProtection="0">
      <alignment horizontal="center" vertical="center" wrapText="1"/>
    </xf>
    <xf numFmtId="1" fontId="0" fillId="4" borderId="23" applyNumberFormat="1" applyFont="1" applyFill="1" applyBorder="1" applyAlignment="1" applyProtection="0">
      <alignment vertical="center"/>
    </xf>
    <xf numFmtId="1" fontId="0" fillId="4" borderId="8" applyNumberFormat="1" applyFont="1" applyFill="1" applyBorder="1" applyAlignment="1" applyProtection="0">
      <alignment vertical="center"/>
    </xf>
    <xf numFmtId="1" fontId="15" fillId="4" borderId="8" applyNumberFormat="1" applyFont="1" applyFill="1" applyBorder="1" applyAlignment="1" applyProtection="0">
      <alignment horizontal="left" vertical="center"/>
    </xf>
    <xf numFmtId="1" fontId="15" fillId="4" borderId="8" applyNumberFormat="1" applyFont="1" applyFill="1" applyBorder="1" applyAlignment="1" applyProtection="0">
      <alignment horizontal="left" vertical="center" wrapText="1"/>
    </xf>
    <xf numFmtId="1" fontId="14" fillId="4" borderId="8" applyNumberFormat="1" applyFont="1" applyFill="1" applyBorder="1" applyAlignment="1" applyProtection="0">
      <alignment vertical="bottom"/>
    </xf>
    <xf numFmtId="1" fontId="14" fillId="4" borderId="24" applyNumberFormat="1" applyFont="1" applyFill="1" applyBorder="1" applyAlignment="1" applyProtection="0">
      <alignment vertical="bottom"/>
    </xf>
    <xf numFmtId="1" fontId="14" fillId="6" borderId="25" applyNumberFormat="1" applyFont="1" applyFill="1" applyBorder="1" applyAlignment="1" applyProtection="0">
      <alignment vertical="bottom"/>
    </xf>
    <xf numFmtId="1" fontId="14" fillId="4" borderId="26" applyNumberFormat="1" applyFont="1" applyFill="1" applyBorder="1" applyAlignment="1" applyProtection="0">
      <alignment vertical="bottom"/>
    </xf>
    <xf numFmtId="10" fontId="14" fillId="4" borderId="8" applyNumberFormat="1" applyFont="1" applyFill="1" applyBorder="1" applyAlignment="1" applyProtection="0">
      <alignment vertical="bottom"/>
    </xf>
    <xf numFmtId="1" fontId="16" fillId="6" borderId="27" applyNumberFormat="1" applyFont="1" applyFill="1" applyBorder="1" applyAlignment="1" applyProtection="0">
      <alignment vertical="bottom"/>
    </xf>
    <xf numFmtId="1" fontId="10" fillId="4" borderId="28" applyNumberFormat="1" applyFont="1" applyFill="1" applyBorder="1" applyAlignment="1" applyProtection="0">
      <alignment horizontal="center" vertical="center" wrapText="1"/>
    </xf>
    <xf numFmtId="1" fontId="0" fillId="4" borderId="29" applyNumberFormat="1" applyFont="1" applyFill="1" applyBorder="1" applyAlignment="1" applyProtection="0">
      <alignment vertical="center"/>
    </xf>
    <xf numFmtId="1" fontId="0" fillId="4" borderId="2" applyNumberFormat="1" applyFont="1" applyFill="1" applyBorder="1" applyAlignment="1" applyProtection="0">
      <alignment vertical="center"/>
    </xf>
    <xf numFmtId="1" fontId="15" fillId="4" borderId="2" applyNumberFormat="1" applyFont="1" applyFill="1" applyBorder="1" applyAlignment="1" applyProtection="0">
      <alignment horizontal="left" vertical="center"/>
    </xf>
    <xf numFmtId="1" fontId="15" fillId="4" borderId="2" applyNumberFormat="1" applyFont="1" applyFill="1" applyBorder="1" applyAlignment="1" applyProtection="0">
      <alignment horizontal="left" vertical="center" wrapText="1"/>
    </xf>
    <xf numFmtId="1" fontId="14" fillId="4" borderId="2" applyNumberFormat="1" applyFont="1" applyFill="1" applyBorder="1" applyAlignment="1" applyProtection="0">
      <alignment vertical="bottom"/>
    </xf>
    <xf numFmtId="1" fontId="14" fillId="4" borderId="30" applyNumberFormat="1" applyFont="1" applyFill="1" applyBorder="1" applyAlignment="1" applyProtection="0">
      <alignment vertical="bottom"/>
    </xf>
    <xf numFmtId="1" fontId="14" fillId="6" borderId="31" applyNumberFormat="1" applyFont="1" applyFill="1" applyBorder="1" applyAlignment="1" applyProtection="0">
      <alignment vertical="bottom"/>
    </xf>
    <xf numFmtId="1" fontId="14" fillId="4" borderId="32" applyNumberFormat="1" applyFont="1" applyFill="1" applyBorder="1" applyAlignment="1" applyProtection="0">
      <alignment vertical="bottom"/>
    </xf>
    <xf numFmtId="10" fontId="14" fillId="4" borderId="9" applyNumberFormat="1" applyFont="1" applyFill="1" applyBorder="1" applyAlignment="1" applyProtection="0">
      <alignment vertical="bottom"/>
    </xf>
    <xf numFmtId="1" fontId="14" fillId="4" borderId="33" applyNumberFormat="1" applyFont="1" applyFill="1" applyBorder="1" applyAlignment="1" applyProtection="0">
      <alignment vertical="bottom"/>
    </xf>
    <xf numFmtId="1" fontId="16" fillId="6" borderId="34" applyNumberFormat="1" applyFont="1" applyFill="1" applyBorder="1" applyAlignment="1" applyProtection="0">
      <alignment vertical="bottom"/>
    </xf>
    <xf numFmtId="49" fontId="15" fillId="4" borderId="35" applyNumberFormat="1" applyFont="1" applyFill="1" applyBorder="1" applyAlignment="1" applyProtection="0">
      <alignment horizontal="center" vertical="center"/>
    </xf>
    <xf numFmtId="49" fontId="14" fillId="4" borderId="35" applyNumberFormat="1" applyFont="1" applyFill="1" applyBorder="1" applyAlignment="1" applyProtection="0">
      <alignment horizontal="center" vertical="center"/>
    </xf>
    <xf numFmtId="49" fontId="15" fillId="4" borderId="35" applyNumberFormat="1" applyFont="1" applyFill="1" applyBorder="1" applyAlignment="1" applyProtection="0">
      <alignment horizontal="left" vertical="center"/>
    </xf>
    <xf numFmtId="49" fontId="15" fillId="4" borderId="35" applyNumberFormat="1" applyFont="1" applyFill="1" applyBorder="1" applyAlignment="1" applyProtection="0">
      <alignment horizontal="left" vertical="center" wrapText="1"/>
    </xf>
    <xf numFmtId="0" fontId="14" fillId="4" borderId="35" applyNumberFormat="1" applyFont="1" applyFill="1" applyBorder="1" applyAlignment="1" applyProtection="0">
      <alignment vertical="center"/>
    </xf>
    <xf numFmtId="0" fontId="14" fillId="6" borderId="36" applyNumberFormat="1" applyFont="1" applyFill="1" applyBorder="1" applyAlignment="1" applyProtection="0">
      <alignment horizontal="center" vertical="center"/>
    </xf>
    <xf numFmtId="0" fontId="14" fillId="4" borderId="36" applyNumberFormat="1" applyFont="1" applyFill="1" applyBorder="1" applyAlignment="1" applyProtection="0">
      <alignment horizontal="center" vertical="center"/>
    </xf>
    <xf numFmtId="9" fontId="14" fillId="4" borderId="36" applyNumberFormat="1" applyFont="1" applyFill="1" applyBorder="1" applyAlignment="1" applyProtection="0">
      <alignment horizontal="center" vertical="center"/>
    </xf>
    <xf numFmtId="49" fontId="17" fillId="4" borderId="37" applyNumberFormat="1" applyFont="1" applyFill="1" applyBorder="1" applyAlignment="1" applyProtection="0">
      <alignment horizontal="center" vertical="center"/>
    </xf>
    <xf numFmtId="0" fontId="10" fillId="4" borderId="1" applyNumberFormat="1" applyFont="1" applyFill="1" applyBorder="1" applyAlignment="1" applyProtection="0">
      <alignment horizontal="center" vertical="center"/>
    </xf>
    <xf numFmtId="1" fontId="15" fillId="4" borderId="38" applyNumberFormat="1" applyFont="1" applyFill="1" applyBorder="1" applyAlignment="1" applyProtection="0">
      <alignment horizontal="center" vertical="center"/>
    </xf>
    <xf numFmtId="1" fontId="14" fillId="4" borderId="38" applyNumberFormat="1" applyFont="1" applyFill="1" applyBorder="1" applyAlignment="1" applyProtection="0">
      <alignment horizontal="center" vertical="center"/>
    </xf>
    <xf numFmtId="1" fontId="15" fillId="4" borderId="38" applyNumberFormat="1" applyFont="1" applyFill="1" applyBorder="1" applyAlignment="1" applyProtection="0">
      <alignment horizontal="left" vertical="center"/>
    </xf>
    <xf numFmtId="1" fontId="15" fillId="4" borderId="38" applyNumberFormat="1" applyFont="1" applyFill="1" applyBorder="1" applyAlignment="1" applyProtection="0">
      <alignment horizontal="left" vertical="center" wrapText="1"/>
    </xf>
    <xf numFmtId="1" fontId="14" fillId="4" borderId="38" applyNumberFormat="1" applyFont="1" applyFill="1" applyBorder="1" applyAlignment="1" applyProtection="0">
      <alignment vertical="center"/>
    </xf>
    <xf numFmtId="1" fontId="14" fillId="6" borderId="38" applyNumberFormat="1" applyFont="1" applyFill="1" applyBorder="1" applyAlignment="1" applyProtection="0">
      <alignment horizontal="center" vertical="center"/>
    </xf>
    <xf numFmtId="9" fontId="14" fillId="4" borderId="38" applyNumberFormat="1" applyFont="1" applyFill="1" applyBorder="1" applyAlignment="1" applyProtection="0">
      <alignment horizontal="center" vertical="center"/>
    </xf>
    <xf numFmtId="1" fontId="17" fillId="4" borderId="39" applyNumberFormat="1" applyFont="1" applyFill="1" applyBorder="1" applyAlignment="1" applyProtection="0">
      <alignment horizontal="center" vertical="center"/>
    </xf>
    <xf numFmtId="1" fontId="10" fillId="4" borderId="1" applyNumberFormat="1" applyFont="1" applyFill="1" applyBorder="1" applyAlignment="1" applyProtection="0">
      <alignment horizontal="center" vertical="center"/>
    </xf>
    <xf numFmtId="0" fontId="0" fillId="4" borderId="8" applyNumberFormat="0" applyFont="1" applyFill="1" applyBorder="1" applyAlignment="1" applyProtection="0">
      <alignment vertical="bottom"/>
    </xf>
    <xf numFmtId="0" fontId="0" fillId="4" borderId="8" applyNumberFormat="0" applyFont="1" applyFill="1" applyBorder="1" applyAlignment="1" applyProtection="0">
      <alignment vertical="bottom" wrapText="1"/>
    </xf>
    <xf numFmtId="0" fontId="0" fillId="4" borderId="40" applyNumberFormat="0" applyFont="1" applyFill="1" applyBorder="1" applyAlignment="1" applyProtection="0">
      <alignment vertical="bottom"/>
    </xf>
    <xf numFmtId="0" fontId="0" fillId="4" borderId="41" applyNumberFormat="0" applyFont="1" applyFill="1" applyBorder="1" applyAlignment="1" applyProtection="0">
      <alignment vertical="bottom"/>
    </xf>
    <xf numFmtId="49" fontId="17" fillId="4" borderId="42" applyNumberFormat="1" applyFont="1" applyFill="1" applyBorder="1" applyAlignment="1" applyProtection="0">
      <alignment horizontal="right" vertical="center" wrapText="1"/>
    </xf>
    <xf numFmtId="0" fontId="22" fillId="4" borderId="16" applyNumberFormat="1" applyFont="1" applyFill="1" applyBorder="1" applyAlignment="1" applyProtection="0">
      <alignment horizontal="center" vertical="center"/>
    </xf>
    <xf numFmtId="0" fontId="0" fillId="4" borderId="43" applyNumberFormat="0" applyFont="1" applyFill="1" applyBorder="1" applyAlignment="1" applyProtection="0">
      <alignment vertical="bottom"/>
    </xf>
    <xf numFmtId="1" fontId="10" fillId="4" borderId="1" applyNumberFormat="1" applyFont="1" applyFill="1" applyBorder="1" applyAlignment="1" applyProtection="0">
      <alignment horizontal="center" vertical="bottom"/>
    </xf>
    <xf numFmtId="0" fontId="0" fillId="4" borderId="1" applyNumberFormat="0" applyFont="1" applyFill="1" applyBorder="1" applyAlignment="1" applyProtection="0">
      <alignment vertical="bottom" wrapText="1"/>
    </xf>
    <xf numFmtId="1" fontId="12" fillId="5" borderId="3" applyNumberFormat="1" applyFont="1" applyFill="1" applyBorder="1" applyAlignment="1" applyProtection="0">
      <alignment horizontal="center" vertical="center" wrapText="1"/>
    </xf>
    <xf numFmtId="1" fontId="12" fillId="5" borderId="10" applyNumberFormat="1" applyFont="1" applyFill="1" applyBorder="1" applyAlignment="1" applyProtection="0">
      <alignment horizontal="center" vertical="center" wrapText="1"/>
    </xf>
    <xf numFmtId="1" fontId="10" fillId="5" borderId="10" applyNumberFormat="1" applyFont="1" applyFill="1" applyBorder="1" applyAlignment="1" applyProtection="0">
      <alignment horizontal="center" vertical="center" wrapText="1"/>
    </xf>
    <xf numFmtId="10" fontId="10" fillId="5" borderId="10" applyNumberFormat="1" applyFont="1" applyFill="1" applyBorder="1" applyAlignment="1" applyProtection="0">
      <alignment horizontal="center" vertical="center" wrapText="1"/>
    </xf>
    <xf numFmtId="1" fontId="10" fillId="5" borderId="12" applyNumberFormat="1" applyFont="1" applyFill="1" applyBorder="1" applyAlignment="1" applyProtection="0">
      <alignment horizontal="center" vertical="center" wrapText="1"/>
    </xf>
    <xf numFmtId="1" fontId="13" fillId="4" borderId="14" applyNumberFormat="1" applyFont="1" applyFill="1" applyBorder="1" applyAlignment="1" applyProtection="0">
      <alignment horizontal="center" vertical="center" wrapText="1"/>
    </xf>
    <xf numFmtId="1" fontId="7" fillId="4" borderId="15" applyNumberFormat="1" applyFont="1" applyFill="1" applyBorder="1" applyAlignment="1" applyProtection="0">
      <alignment horizontal="left" vertical="center" wrapText="1"/>
    </xf>
    <xf numFmtId="1" fontId="0" fillId="4" borderId="11" applyNumberFormat="1" applyFont="1" applyFill="1" applyBorder="1" applyAlignment="1" applyProtection="0">
      <alignment vertical="center" wrapText="1"/>
    </xf>
    <xf numFmtId="1" fontId="14" fillId="4" borderId="11" applyNumberFormat="1" applyFont="1" applyFill="1" applyBorder="1" applyAlignment="1" applyProtection="0">
      <alignment vertical="center" wrapText="1"/>
    </xf>
    <xf numFmtId="1" fontId="15" fillId="4" borderId="11" applyNumberFormat="1" applyFont="1" applyFill="1" applyBorder="1" applyAlignment="1" applyProtection="0">
      <alignment horizontal="left" vertical="center" wrapText="1"/>
    </xf>
    <xf numFmtId="1" fontId="14" fillId="4" borderId="11" applyNumberFormat="1" applyFont="1" applyFill="1" applyBorder="1" applyAlignment="1" applyProtection="0">
      <alignment horizontal="center" vertical="center"/>
    </xf>
    <xf numFmtId="0" fontId="14" fillId="6" borderId="11" applyNumberFormat="0" applyFont="1" applyFill="1" applyBorder="1" applyAlignment="1" applyProtection="0">
      <alignment horizontal="center" vertical="center"/>
    </xf>
    <xf numFmtId="1" fontId="16" fillId="6" borderId="17" applyNumberFormat="1" applyFont="1" applyFill="1" applyBorder="1" applyAlignment="1" applyProtection="0">
      <alignment horizontal="center" vertical="center"/>
    </xf>
    <xf numFmtId="0" fontId="14" fillId="6" borderId="18" applyNumberFormat="0" applyFont="1" applyFill="1" applyBorder="1" applyAlignment="1" applyProtection="0">
      <alignment horizontal="center" vertical="center"/>
    </xf>
    <xf numFmtId="0" fontId="16" fillId="6" borderId="17" applyNumberFormat="0" applyFont="1" applyFill="1" applyBorder="1" applyAlignment="1" applyProtection="0">
      <alignment horizontal="center" vertical="center"/>
    </xf>
    <xf numFmtId="1" fontId="7" fillId="4" borderId="3" applyNumberFormat="1" applyFont="1" applyFill="1" applyBorder="1" applyAlignment="1" applyProtection="0">
      <alignment horizontal="left" vertical="center" wrapText="1"/>
    </xf>
    <xf numFmtId="10" fontId="15" fillId="4" borderId="10" applyNumberFormat="1" applyFont="1" applyFill="1" applyBorder="1" applyAlignment="1" applyProtection="0">
      <alignment horizontal="center" vertical="center"/>
    </xf>
    <xf numFmtId="10" fontId="15" fillId="4" borderId="10" applyNumberFormat="1" applyFont="1" applyFill="1" applyBorder="1" applyAlignment="1" applyProtection="0">
      <alignment horizontal="center" vertical="center" wrapText="1"/>
    </xf>
    <xf numFmtId="10" fontId="14" fillId="4" borderId="10" applyNumberFormat="1" applyFont="1" applyFill="1" applyBorder="1" applyAlignment="1" applyProtection="0">
      <alignment horizontal="center" vertical="center"/>
    </xf>
    <xf numFmtId="1" fontId="14" fillId="6" borderId="10" applyNumberFormat="1" applyFont="1" applyFill="1" applyBorder="1" applyAlignment="1" applyProtection="0">
      <alignment horizontal="center" vertical="center"/>
    </xf>
    <xf numFmtId="1" fontId="16" fillId="6" borderId="12" applyNumberFormat="1" applyFont="1" applyFill="1" applyBorder="1" applyAlignment="1" applyProtection="0">
      <alignment horizontal="center" vertical="center"/>
    </xf>
    <xf numFmtId="1" fontId="15" fillId="4" borderId="35" applyNumberFormat="1" applyFont="1" applyFill="1" applyBorder="1" applyAlignment="1" applyProtection="0">
      <alignment horizontal="center" vertical="center"/>
    </xf>
    <xf numFmtId="1" fontId="14" fillId="4" borderId="35" applyNumberFormat="1" applyFont="1" applyFill="1" applyBorder="1" applyAlignment="1" applyProtection="0">
      <alignment horizontal="center" vertical="center"/>
    </xf>
    <xf numFmtId="1" fontId="15" fillId="4" borderId="35" applyNumberFormat="1" applyFont="1" applyFill="1" applyBorder="1" applyAlignment="1" applyProtection="0">
      <alignment horizontal="left" vertical="center"/>
    </xf>
    <xf numFmtId="1" fontId="15" fillId="4" borderId="35" applyNumberFormat="1" applyFont="1" applyFill="1" applyBorder="1" applyAlignment="1" applyProtection="0">
      <alignment horizontal="left" vertical="center" wrapText="1"/>
    </xf>
    <xf numFmtId="1" fontId="14" fillId="4" borderId="35" applyNumberFormat="1" applyFont="1" applyFill="1" applyBorder="1" applyAlignment="1" applyProtection="0">
      <alignment vertical="center"/>
    </xf>
    <xf numFmtId="1" fontId="14" fillId="6" borderId="36" applyNumberFormat="1" applyFont="1" applyFill="1" applyBorder="1" applyAlignment="1" applyProtection="0">
      <alignment horizontal="center" vertical="center"/>
    </xf>
    <xf numFmtId="1" fontId="14" fillId="4" borderId="36" applyNumberFormat="1" applyFont="1" applyFill="1" applyBorder="1" applyAlignment="1" applyProtection="0">
      <alignment horizontal="center" vertical="center"/>
    </xf>
    <xf numFmtId="1" fontId="17" fillId="4" borderId="37" applyNumberFormat="1" applyFont="1" applyFill="1" applyBorder="1" applyAlignment="1" applyProtection="0">
      <alignment horizontal="center" vertical="center"/>
    </xf>
    <xf numFmtId="0" fontId="0" applyNumberFormat="1" applyFont="1" applyFill="0" applyBorder="0" applyAlignment="1" applyProtection="0">
      <alignment vertical="top" wrapText="1"/>
    </xf>
    <xf numFmtId="1" fontId="10" fillId="4" borderId="1" applyNumberFormat="1" applyFont="1" applyFill="1" applyBorder="1" applyAlignment="1" applyProtection="0">
      <alignment horizontal="center" vertical="bottom" wrapText="1"/>
    </xf>
    <xf numFmtId="10" fontId="10" fillId="4" borderId="1" applyNumberFormat="1" applyFont="1" applyFill="1" applyBorder="1" applyAlignment="1" applyProtection="0">
      <alignment horizontal="center" vertical="bottom"/>
    </xf>
    <xf numFmtId="49" fontId="12" fillId="5" borderId="11" applyNumberFormat="1" applyFont="1" applyFill="1" applyBorder="1" applyAlignment="1" applyProtection="0">
      <alignment horizontal="center" vertical="center" wrapText="1"/>
    </xf>
    <xf numFmtId="49" fontId="23" fillId="4" borderId="16" applyNumberFormat="1" applyFont="1" applyFill="1" applyBorder="1" applyAlignment="1" applyProtection="0">
      <alignment horizontal="left" vertical="center" wrapText="1" readingOrder="1"/>
    </xf>
    <xf numFmtId="49" fontId="24" fillId="4" borderId="11" applyNumberFormat="1" applyFont="1" applyFill="1" applyBorder="1" applyAlignment="1" applyProtection="0">
      <alignment vertical="center" wrapText="1"/>
    </xf>
    <xf numFmtId="49" fontId="27" fillId="4" borderId="11" applyNumberFormat="1" applyFont="1" applyFill="1" applyBorder="1" applyAlignment="1" applyProtection="0">
      <alignment horizontal="left" vertical="center" wrapText="1" readingOrder="1"/>
    </xf>
    <xf numFmtId="49" fontId="24" fillId="4" borderId="11" applyNumberFormat="1" applyFont="1" applyFill="1" applyBorder="1" applyAlignment="1" applyProtection="0">
      <alignment horizontal="left" vertical="center" wrapText="1"/>
    </xf>
    <xf numFmtId="49" fontId="28" fillId="4" borderId="11" applyNumberFormat="1" applyFont="1" applyFill="1" applyBorder="1" applyAlignment="1" applyProtection="0">
      <alignment horizontal="center" vertical="center"/>
    </xf>
    <xf numFmtId="1" fontId="28" fillId="4" borderId="11" applyNumberFormat="1" applyFont="1" applyFill="1" applyBorder="1" applyAlignment="1" applyProtection="0">
      <alignment horizontal="center" vertical="center"/>
    </xf>
    <xf numFmtId="0" fontId="28" fillId="6" borderId="11" applyNumberFormat="1" applyFont="1" applyFill="1" applyBorder="1" applyAlignment="1" applyProtection="0">
      <alignment horizontal="center" vertical="center"/>
    </xf>
    <xf numFmtId="9" fontId="28" fillId="6" borderId="11" applyNumberFormat="1" applyFont="1" applyFill="1" applyBorder="1" applyAlignment="1" applyProtection="0">
      <alignment horizontal="center" vertical="center"/>
    </xf>
    <xf numFmtId="0" fontId="17" fillId="4" borderId="16" applyNumberFormat="0" applyFont="1" applyFill="1" applyBorder="1" applyAlignment="1" applyProtection="0">
      <alignment vertical="bottom"/>
    </xf>
    <xf numFmtId="0" fontId="10" fillId="4" borderId="44" applyNumberFormat="1" applyFont="1" applyFill="1" applyBorder="1" applyAlignment="1" applyProtection="0">
      <alignment vertical="bottom"/>
    </xf>
    <xf numFmtId="1" fontId="14" fillId="4" borderId="9" applyNumberFormat="1" applyFont="1" applyFill="1" applyBorder="1" applyAlignment="1" applyProtection="0">
      <alignment vertical="bottom"/>
    </xf>
    <xf numFmtId="49" fontId="29" fillId="4" borderId="15" applyNumberFormat="1" applyFont="1" applyFill="1" applyBorder="1" applyAlignment="1" applyProtection="0">
      <alignment horizontal="left" vertical="center" wrapText="1"/>
    </xf>
    <xf numFmtId="0" fontId="24" fillId="4" borderId="35" applyNumberFormat="0" applyFont="1" applyFill="1" applyBorder="1" applyAlignment="1" applyProtection="0">
      <alignment horizontal="center" vertical="center"/>
    </xf>
    <xf numFmtId="0" fontId="28" fillId="4" borderId="35" applyNumberFormat="0" applyFont="1" applyFill="1" applyBorder="1" applyAlignment="1" applyProtection="0">
      <alignment horizontal="center" vertical="center"/>
    </xf>
    <xf numFmtId="49" fontId="24" fillId="4" borderId="35" applyNumberFormat="1" applyFont="1" applyFill="1" applyBorder="1" applyAlignment="1" applyProtection="0">
      <alignment horizontal="left" vertical="center"/>
    </xf>
    <xf numFmtId="49" fontId="28" fillId="4" borderId="35" applyNumberFormat="1" applyFont="1" applyFill="1" applyBorder="1" applyAlignment="1" applyProtection="0">
      <alignment horizontal="center" vertical="center"/>
    </xf>
    <xf numFmtId="0" fontId="28" fillId="4" borderId="35" applyNumberFormat="0" applyFont="1" applyFill="1" applyBorder="1" applyAlignment="1" applyProtection="0">
      <alignment vertical="center"/>
    </xf>
    <xf numFmtId="0" fontId="28" fillId="6" borderId="36" applyNumberFormat="1" applyFont="1" applyFill="1" applyBorder="1" applyAlignment="1" applyProtection="0">
      <alignment horizontal="center" vertical="center"/>
    </xf>
    <xf numFmtId="0" fontId="15" fillId="4" borderId="38" applyNumberFormat="0" applyFont="1" applyFill="1" applyBorder="1" applyAlignment="1" applyProtection="0">
      <alignment horizontal="left" vertical="center"/>
    </xf>
    <xf numFmtId="0" fontId="0" applyNumberFormat="1" applyFont="1" applyFill="0" applyBorder="0" applyAlignment="1" applyProtection="0">
      <alignment vertical="top" wrapText="1"/>
    </xf>
    <xf numFmtId="1" fontId="15" fillId="4" borderId="9" applyNumberFormat="1" applyFont="1" applyFill="1" applyBorder="1" applyAlignment="1" applyProtection="0">
      <alignment horizontal="left" vertical="center"/>
    </xf>
    <xf numFmtId="49" fontId="15" fillId="4" borderId="11" applyNumberFormat="1" applyFont="1" applyFill="1" applyBorder="1" applyAlignment="1" applyProtection="0">
      <alignment horizontal="center" vertical="center"/>
    </xf>
    <xf numFmtId="49" fontId="15" fillId="4" borderId="16" applyNumberFormat="1" applyFont="1" applyFill="1" applyBorder="1" applyAlignment="1" applyProtection="0">
      <alignment horizontal="center" vertical="center"/>
    </xf>
    <xf numFmtId="49" fontId="15" fillId="4" borderId="11" applyNumberFormat="1" applyFont="1" applyFill="1" applyBorder="1" applyAlignment="1" applyProtection="0">
      <alignment horizontal="center" vertical="center" wrapText="1"/>
    </xf>
    <xf numFmtId="1" fontId="14" fillId="6" borderId="11" applyNumberFormat="1" applyFont="1" applyFill="1" applyBorder="1" applyAlignment="1" applyProtection="0">
      <alignment horizontal="center" vertical="center"/>
    </xf>
    <xf numFmtId="49" fontId="30" fillId="4" borderId="45" applyNumberFormat="1" applyFont="1" applyFill="1" applyBorder="1" applyAlignment="1" applyProtection="0">
      <alignment horizontal="center" vertical="center"/>
    </xf>
    <xf numFmtId="1" fontId="30" fillId="4" borderId="46" applyNumberFormat="1" applyFont="1" applyFill="1" applyBorder="1" applyAlignment="1" applyProtection="0">
      <alignment horizontal="center" vertical="center"/>
    </xf>
    <xf numFmtId="1" fontId="30" fillId="4" borderId="47" applyNumberFormat="1" applyFont="1" applyFill="1" applyBorder="1" applyAlignment="1" applyProtection="0">
      <alignment horizontal="center" vertical="center"/>
    </xf>
    <xf numFmtId="49" fontId="14" fillId="4" borderId="18" applyNumberFormat="1" applyFont="1" applyFill="1" applyBorder="1" applyAlignment="1" applyProtection="0">
      <alignment horizontal="center" vertical="center"/>
    </xf>
    <xf numFmtId="1" fontId="10" fillId="4" borderId="14" applyNumberFormat="1" applyFont="1" applyFill="1" applyBorder="1" applyAlignment="1" applyProtection="0">
      <alignment vertical="bottom"/>
    </xf>
    <xf numFmtId="0" fontId="0" fillId="4" borderId="48" applyNumberFormat="0" applyFont="1" applyFill="1" applyBorder="1" applyAlignment="1" applyProtection="0">
      <alignment vertical="bottom"/>
    </xf>
    <xf numFmtId="49" fontId="22" fillId="4" borderId="42" applyNumberFormat="1" applyFont="1" applyFill="1" applyBorder="1" applyAlignment="1" applyProtection="0">
      <alignment horizontal="right" vertical="center" wrapText="1"/>
    </xf>
    <xf numFmtId="0" fontId="0" applyNumberFormat="1" applyFont="1" applyFill="0" applyBorder="0" applyAlignment="1" applyProtection="0">
      <alignment vertical="top" wrapText="1"/>
    </xf>
    <xf numFmtId="49" fontId="31" fillId="7" borderId="14" applyNumberFormat="1" applyFont="1" applyFill="1" applyBorder="1" applyAlignment="1" applyProtection="0">
      <alignment horizontal="center" vertical="bottom"/>
    </xf>
    <xf numFmtId="1" fontId="31" fillId="7" borderId="48" applyNumberFormat="1" applyFont="1" applyFill="1" applyBorder="1" applyAlignment="1" applyProtection="0">
      <alignment horizontal="center" vertical="bottom"/>
    </xf>
    <xf numFmtId="1" fontId="31" fillId="7" borderId="49" applyNumberFormat="1" applyFont="1" applyFill="1" applyBorder="1" applyAlignment="1" applyProtection="0">
      <alignment horizontal="center" vertical="bottom"/>
    </xf>
    <xf numFmtId="49" fontId="0" fillId="4" borderId="16" applyNumberFormat="1" applyFont="1" applyFill="1" applyBorder="1" applyAlignment="1" applyProtection="0">
      <alignment vertical="bottom"/>
    </xf>
    <xf numFmtId="49" fontId="0" fillId="8" borderId="16" applyNumberFormat="1" applyFont="1" applyFill="1" applyBorder="1" applyAlignment="1" applyProtection="0">
      <alignment vertical="bottom"/>
    </xf>
    <xf numFmtId="49" fontId="0" fillId="9" borderId="16" applyNumberFormat="1" applyFont="1" applyFill="1" applyBorder="1" applyAlignment="1" applyProtection="0">
      <alignment vertical="bottom"/>
    </xf>
    <xf numFmtId="1" fontId="0" fillId="4" borderId="16" applyNumberFormat="1" applyFont="1" applyFill="1" applyBorder="1" applyAlignment="1" applyProtection="0">
      <alignment vertical="bottom"/>
    </xf>
    <xf numFmtId="9" fontId="0" fillId="8" borderId="16" applyNumberFormat="1" applyFont="1" applyFill="1" applyBorder="1" applyAlignment="1" applyProtection="0">
      <alignment vertical="bottom"/>
    </xf>
    <xf numFmtId="1" fontId="0" fillId="9" borderId="16" applyNumberFormat="1" applyFont="1" applyFill="1" applyBorder="1" applyAlignment="1" applyProtection="0">
      <alignment vertical="bottom"/>
    </xf>
    <xf numFmtId="9" fontId="0" fillId="4" borderId="16" applyNumberFormat="1" applyFont="1" applyFill="1" applyBorder="1" applyAlignment="1" applyProtection="0">
      <alignment vertical="bottom"/>
    </xf>
    <xf numFmtId="1" fontId="0" fillId="8" borderId="16" applyNumberFormat="1" applyFont="1" applyFill="1" applyBorder="1" applyAlignment="1" applyProtection="0">
      <alignment vertical="bottom"/>
    </xf>
    <xf numFmtId="49" fontId="0" fillId="4" borderId="41" applyNumberFormat="1" applyFont="1" applyFill="1" applyBorder="1" applyAlignment="1" applyProtection="0">
      <alignment vertical="bottom"/>
    </xf>
    <xf numFmtId="1" fontId="0" fillId="4" borderId="1" applyNumberFormat="1" applyFont="1" applyFill="1" applyBorder="1" applyAlignment="1" applyProtection="0">
      <alignment vertical="bottom"/>
    </xf>
    <xf numFmtId="49" fontId="0" fillId="7" borderId="16" applyNumberFormat="1" applyFont="1" applyFill="1" applyBorder="1" applyAlignment="1" applyProtection="0">
      <alignment vertical="bottom"/>
    </xf>
    <xf numFmtId="0" fontId="0" applyNumberFormat="1" applyFont="1" applyFill="0" applyBorder="0" applyAlignment="1" applyProtection="0">
      <alignment vertical="top" wrapText="1"/>
    </xf>
    <xf numFmtId="49" fontId="9" fillId="4" borderId="16" applyNumberFormat="1" applyFont="1" applyFill="1" applyBorder="1" applyAlignment="1" applyProtection="0">
      <alignment horizontal="left" vertical="top"/>
    </xf>
    <xf numFmtId="49" fontId="9" fillId="4" borderId="16" applyNumberFormat="1" applyFont="1" applyFill="1" applyBorder="1" applyAlignment="1" applyProtection="0">
      <alignment horizontal="left" vertical="top" wrapText="1"/>
    </xf>
    <xf numFmtId="49" fontId="32" fillId="4" borderId="16" applyNumberFormat="1" applyFont="1" applyFill="1" applyBorder="1" applyAlignment="1" applyProtection="0">
      <alignment horizontal="left" vertical="top"/>
    </xf>
    <xf numFmtId="49" fontId="32" fillId="4" borderId="43" applyNumberFormat="1" applyFont="1" applyFill="1" applyBorder="1" applyAlignment="1" applyProtection="0">
      <alignment horizontal="left" vertical="top"/>
    </xf>
    <xf numFmtId="49" fontId="14" fillId="4" borderId="1" applyNumberFormat="1" applyFont="1" applyFill="1" applyBorder="1" applyAlignment="1" applyProtection="0">
      <alignment vertical="top" wrapText="1"/>
    </xf>
    <xf numFmtId="49" fontId="33" fillId="4" borderId="16" applyNumberFormat="1" applyFont="1" applyFill="1" applyBorder="1" applyAlignment="1" applyProtection="0">
      <alignment vertical="top"/>
    </xf>
    <xf numFmtId="49" fontId="34" fillId="4" borderId="43" applyNumberFormat="1" applyFont="1" applyFill="1" applyBorder="1" applyAlignment="1" applyProtection="0">
      <alignment vertical="bottom"/>
    </xf>
    <xf numFmtId="1" fontId="9" fillId="4" borderId="16" applyNumberFormat="1" applyFont="1" applyFill="1" applyBorder="1" applyAlignment="1" applyProtection="0">
      <alignment horizontal="left" vertical="top"/>
    </xf>
    <xf numFmtId="49" fontId="35" fillId="4" borderId="16" applyNumberFormat="1" applyFont="1" applyFill="1" applyBorder="1" applyAlignment="1" applyProtection="0">
      <alignment horizontal="left" vertical="top"/>
    </xf>
    <xf numFmtId="1" fontId="33" fillId="4" borderId="16" applyNumberFormat="1" applyFont="1" applyFill="1" applyBorder="1" applyAlignment="1" applyProtection="0">
      <alignment vertical="top"/>
    </xf>
    <xf numFmtId="0" fontId="23" fillId="4" borderId="43" applyNumberFormat="0" applyFont="1" applyFill="1" applyBorder="1" applyAlignment="1" applyProtection="0">
      <alignment vertical="top"/>
    </xf>
    <xf numFmtId="1" fontId="34" fillId="4" borderId="39" applyNumberFormat="1" applyFont="1" applyFill="1" applyBorder="1" applyAlignment="1" applyProtection="0">
      <alignment vertical="bottom"/>
    </xf>
    <xf numFmtId="1" fontId="30" fillId="4" borderId="16" applyNumberFormat="1" applyFont="1" applyFill="1" applyBorder="1" applyAlignment="1" applyProtection="0">
      <alignment horizontal="left" vertical="top"/>
    </xf>
    <xf numFmtId="49" fontId="14" fillId="4" borderId="43" applyNumberFormat="1" applyFont="1" applyFill="1" applyBorder="1" applyAlignment="1" applyProtection="0">
      <alignment vertical="top" wrapText="1"/>
    </xf>
    <xf numFmtId="1" fontId="36" fillId="4" borderId="16" applyNumberFormat="1" applyFont="1" applyFill="1" applyBorder="1" applyAlignment="1" applyProtection="0">
      <alignment vertical="top"/>
    </xf>
    <xf numFmtId="0" fontId="23" fillId="4" borderId="41" applyNumberFormat="0" applyFont="1" applyFill="1" applyBorder="1" applyAlignment="1" applyProtection="0">
      <alignment vertical="top"/>
    </xf>
    <xf numFmtId="0" fontId="23" fillId="4" borderId="41" applyNumberFormat="0" applyFont="1" applyFill="1" applyBorder="1" applyAlignment="1" applyProtection="0">
      <alignment vertical="top" wrapText="1"/>
    </xf>
    <xf numFmtId="0" fontId="23" fillId="4" borderId="1" applyNumberFormat="0" applyFont="1" applyFill="1" applyBorder="1" applyAlignment="1" applyProtection="0">
      <alignment vertical="top"/>
    </xf>
    <xf numFmtId="0" fontId="23" fillId="4" borderId="1" applyNumberFormat="0" applyFont="1" applyFill="1" applyBorder="1" applyAlignment="1" applyProtection="0">
      <alignment vertical="top" wrapText="1"/>
    </xf>
    <xf numFmtId="49" fontId="37" fillId="4" borderId="1" applyNumberFormat="1" applyFont="1" applyFill="1" applyBorder="1" applyAlignment="1" applyProtection="0">
      <alignment horizontal="left" vertical="top" wrapText="1"/>
    </xf>
    <xf numFmtId="1" fontId="38" fillId="4" borderId="1" applyNumberFormat="1" applyFont="1" applyFill="1" applyBorder="1" applyAlignment="1" applyProtection="0">
      <alignment horizontal="justify"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cfe7f5"/>
      <rgbColor rgb="ffff0000"/>
      <rgbColor rgb="fff2f2f2"/>
      <rgbColor rgb="ffff2d21"/>
      <rgbColor rgb="ffffff00"/>
      <rgbColor rgb="ffd9dce1"/>
      <rgbColor rgb="fffbe4d5"/>
      <rgbColor rgb="ff1a1a1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74</v>
      </c>
      <c r="C11" s="3"/>
      <c r="D11" s="3"/>
    </row>
    <row r="12">
      <c r="B12" s="4"/>
      <c r="C12" t="s" s="4">
        <v>5</v>
      </c>
      <c r="D12" t="s" s="5">
        <v>74</v>
      </c>
    </row>
    <row r="13">
      <c r="B13" t="s" s="3">
        <v>91</v>
      </c>
      <c r="C13" s="3"/>
      <c r="D13" s="3"/>
    </row>
    <row r="14">
      <c r="B14" s="4"/>
      <c r="C14" t="s" s="4">
        <v>5</v>
      </c>
      <c r="D14" t="s" s="5">
        <v>91</v>
      </c>
    </row>
    <row r="15">
      <c r="B15" t="s" s="3">
        <v>130</v>
      </c>
      <c r="C15" s="3"/>
      <c r="D15" s="3"/>
    </row>
    <row r="16">
      <c r="B16" s="4"/>
      <c r="C16" t="s" s="4">
        <v>5</v>
      </c>
      <c r="D16" t="s" s="5">
        <v>130</v>
      </c>
    </row>
    <row r="17">
      <c r="B17" t="s" s="3">
        <v>147</v>
      </c>
      <c r="C17" s="3"/>
      <c r="D17" s="3"/>
    </row>
    <row r="18">
      <c r="B18" s="4"/>
      <c r="C18" t="s" s="4">
        <v>5</v>
      </c>
      <c r="D18" t="s" s="5">
        <v>147</v>
      </c>
    </row>
  </sheetData>
  <mergeCells count="1">
    <mergeCell ref="B3:D3"/>
  </mergeCells>
  <hyperlinks>
    <hyperlink ref="D10" location="'PRIMO ANNO'!R1C1" tooltip="" display="PRIMO ANNO"/>
    <hyperlink ref="D12" location="'SECONDO ANNO'!R1C1" tooltip="" display="SECONDO ANNO"/>
    <hyperlink ref="D14" location="'TERZO ANNO'!R1C1" tooltip="" display="TERZO ANNO"/>
    <hyperlink ref="D16" location="'CALCOLATORE'!R1C1" tooltip="" display="CALCOLATORE"/>
    <hyperlink ref="D18" location="'Elenchi'!R1C1" tooltip="" display="Elenchi"/>
  </hyperlinks>
</worksheet>
</file>

<file path=xl/worksheets/sheet2.xml><?xml version="1.0" encoding="utf-8"?>
<worksheet xmlns:r="http://schemas.openxmlformats.org/officeDocument/2006/relationships" xmlns="http://schemas.openxmlformats.org/spreadsheetml/2006/main">
  <sheetPr>
    <pageSetUpPr fitToPage="1"/>
  </sheetPr>
  <dimension ref="A1:V70"/>
  <sheetViews>
    <sheetView workbookViewId="0" showGridLines="0" defaultGridColor="1"/>
  </sheetViews>
  <sheetFormatPr defaultColWidth="8.625" defaultRowHeight="36.6" customHeight="1" outlineLevelRow="0" outlineLevelCol="0"/>
  <cols>
    <col min="1" max="1" width="16" style="6" customWidth="1"/>
    <col min="2" max="2" width="27.5" style="6" customWidth="1"/>
    <col min="3" max="3" width="9.375" style="6" customWidth="1"/>
    <col min="4" max="4" width="41.625" style="6" customWidth="1"/>
    <col min="5" max="5" width="44.25" style="6" customWidth="1"/>
    <col min="6" max="6" width="4.5" style="6" customWidth="1"/>
    <col min="7" max="8" width="4" style="6" customWidth="1"/>
    <col min="9" max="10" width="3.75" style="6" customWidth="1"/>
    <col min="11" max="11" width="6.25" style="6" customWidth="1"/>
    <col min="12" max="13" width="3.75" style="6" customWidth="1"/>
    <col min="14" max="15" width="8.625" style="6" customWidth="1"/>
    <col min="16" max="20" hidden="1" width="8.625" style="6" customWidth="1"/>
    <col min="21" max="22" width="8.625" style="6" customWidth="1"/>
    <col min="23" max="16384" width="8.625" style="6" customWidth="1"/>
  </cols>
  <sheetData>
    <row r="1" ht="26.1" customHeight="1">
      <c r="A1" t="s" s="8">
        <v>6</v>
      </c>
      <c r="B1" s="9"/>
      <c r="C1" s="9"/>
      <c r="D1" s="9"/>
      <c r="E1" s="9"/>
      <c r="F1" s="9"/>
      <c r="G1" s="9"/>
      <c r="H1" s="9"/>
      <c r="I1" s="9"/>
      <c r="J1" s="9"/>
      <c r="K1" s="9"/>
      <c r="L1" s="9"/>
      <c r="M1" s="9"/>
      <c r="N1" s="10"/>
      <c r="O1" s="10"/>
      <c r="P1" s="10"/>
      <c r="Q1" s="10"/>
      <c r="R1" s="10"/>
      <c r="S1" s="10"/>
      <c r="T1" s="10"/>
      <c r="U1" s="10"/>
      <c r="V1" s="10"/>
    </row>
    <row r="2" ht="29.1" customHeight="1">
      <c r="A2" t="s" s="12">
        <v>7</v>
      </c>
      <c r="B2" s="13"/>
      <c r="C2" s="13"/>
      <c r="D2" s="13"/>
      <c r="E2" s="13"/>
      <c r="F2" s="13"/>
      <c r="G2" s="13"/>
      <c r="H2" s="13"/>
      <c r="I2" s="13"/>
      <c r="J2" s="13"/>
      <c r="K2" s="13"/>
      <c r="L2" s="13"/>
      <c r="M2" s="13"/>
      <c r="N2" s="10"/>
      <c r="O2" s="10"/>
      <c r="P2" s="10"/>
      <c r="Q2" s="10"/>
      <c r="R2" s="10"/>
      <c r="S2" s="10"/>
      <c r="T2" s="10"/>
      <c r="U2" s="10"/>
      <c r="V2" s="10"/>
    </row>
    <row r="3" ht="150.8" customHeight="1">
      <c r="A3" t="s" s="14">
        <v>8</v>
      </c>
      <c r="B3" t="s" s="16">
        <v>9</v>
      </c>
      <c r="C3" s="17"/>
      <c r="D3" s="17"/>
      <c r="E3" s="17"/>
      <c r="F3" s="17"/>
      <c r="G3" s="17"/>
      <c r="H3" s="17"/>
      <c r="I3" s="17"/>
      <c r="J3" s="17"/>
      <c r="K3" s="17"/>
      <c r="L3" s="17"/>
      <c r="M3" s="18"/>
      <c r="N3" s="19"/>
      <c r="O3" s="10"/>
      <c r="P3" s="10"/>
      <c r="Q3" s="10"/>
      <c r="R3" s="10"/>
      <c r="S3" s="10"/>
      <c r="T3" s="10"/>
      <c r="U3" s="10"/>
      <c r="V3" s="10"/>
    </row>
    <row r="4" ht="71.1" customHeight="1">
      <c r="A4" t="s" s="14">
        <v>10</v>
      </c>
      <c r="B4" t="s" s="15">
        <v>11</v>
      </c>
      <c r="C4" s="17"/>
      <c r="D4" s="17"/>
      <c r="E4" s="17"/>
      <c r="F4" s="17"/>
      <c r="G4" s="17"/>
      <c r="H4" s="17"/>
      <c r="I4" s="17"/>
      <c r="J4" s="17"/>
      <c r="K4" s="17"/>
      <c r="L4" s="17"/>
      <c r="M4" s="18"/>
      <c r="N4" s="19"/>
      <c r="O4" s="10"/>
      <c r="P4" s="10"/>
      <c r="Q4" s="10"/>
      <c r="R4" s="10"/>
      <c r="S4" s="10"/>
      <c r="T4" s="10"/>
      <c r="U4" s="10"/>
      <c r="V4" s="10"/>
    </row>
    <row r="5" ht="12.75" customHeight="1">
      <c r="A5" s="20"/>
      <c r="B5" s="20"/>
      <c r="C5" s="20"/>
      <c r="D5" s="20"/>
      <c r="E5" s="21"/>
      <c r="F5" s="20"/>
      <c r="G5" s="20"/>
      <c r="H5" s="20"/>
      <c r="I5" s="20"/>
      <c r="J5" s="20"/>
      <c r="K5" s="22"/>
      <c r="L5" s="20"/>
      <c r="M5" s="20"/>
      <c r="N5" s="10"/>
      <c r="O5" s="10"/>
      <c r="P5" s="10"/>
      <c r="Q5" s="10"/>
      <c r="R5" s="10"/>
      <c r="S5" s="10"/>
      <c r="T5" s="10"/>
      <c r="U5" s="10"/>
      <c r="V5" s="10"/>
    </row>
    <row r="6" ht="18.75" customHeight="1">
      <c r="A6" t="s" s="23">
        <v>4</v>
      </c>
      <c r="B6" s="24"/>
      <c r="C6" s="24"/>
      <c r="D6" s="24"/>
      <c r="E6" s="24"/>
      <c r="F6" s="24"/>
      <c r="G6" s="24"/>
      <c r="H6" s="24"/>
      <c r="I6" s="24"/>
      <c r="J6" s="24"/>
      <c r="K6" s="24"/>
      <c r="L6" s="24"/>
      <c r="M6" s="24"/>
      <c r="N6" s="10"/>
      <c r="O6" s="10"/>
      <c r="P6" s="10"/>
      <c r="Q6" s="10"/>
      <c r="R6" s="10"/>
      <c r="S6" s="10"/>
      <c r="T6" s="10"/>
      <c r="U6" s="10"/>
      <c r="V6" s="10"/>
    </row>
    <row r="7" ht="11.85" customHeight="1">
      <c r="A7" s="25"/>
      <c r="B7" s="25"/>
      <c r="C7" s="25"/>
      <c r="D7" s="25"/>
      <c r="E7" s="26"/>
      <c r="F7" s="25"/>
      <c r="G7" s="25"/>
      <c r="H7" s="25"/>
      <c r="I7" s="25"/>
      <c r="J7" s="25"/>
      <c r="K7" s="27"/>
      <c r="L7" s="25"/>
      <c r="M7" s="25"/>
      <c r="N7" s="10"/>
      <c r="O7" s="28"/>
      <c r="P7" s="10"/>
      <c r="Q7" s="10"/>
      <c r="R7" s="10"/>
      <c r="S7" s="10"/>
      <c r="T7" s="10"/>
      <c r="U7" s="10"/>
      <c r="V7" s="10"/>
    </row>
    <row r="8" ht="98.1" customHeight="1">
      <c r="A8" t="s" s="29">
        <v>12</v>
      </c>
      <c r="B8" t="s" s="30">
        <v>13</v>
      </c>
      <c r="C8" t="s" s="30">
        <v>14</v>
      </c>
      <c r="D8" t="s" s="30">
        <v>15</v>
      </c>
      <c r="E8" t="s" s="30">
        <v>16</v>
      </c>
      <c r="F8" t="s" s="31">
        <v>17</v>
      </c>
      <c r="G8" t="s" s="31">
        <v>18</v>
      </c>
      <c r="H8" t="s" s="32">
        <v>19</v>
      </c>
      <c r="I8" t="s" s="32">
        <v>20</v>
      </c>
      <c r="J8" t="s" s="32">
        <v>21</v>
      </c>
      <c r="K8" t="s" s="32">
        <v>22</v>
      </c>
      <c r="L8" t="s" s="31">
        <v>23</v>
      </c>
      <c r="M8" t="s" s="33">
        <v>24</v>
      </c>
      <c r="N8" s="34"/>
      <c r="O8" t="s" s="35">
        <v>25</v>
      </c>
      <c r="P8" s="10"/>
      <c r="Q8" s="10"/>
      <c r="R8" s="10"/>
      <c r="S8" s="10"/>
      <c r="T8" s="10"/>
      <c r="U8" s="10"/>
      <c r="V8" s="10"/>
    </row>
    <row r="9" ht="27.95" customHeight="1">
      <c r="A9" t="s" s="36">
        <v>26</v>
      </c>
      <c r="B9" s="37"/>
      <c r="C9" s="38"/>
      <c r="D9" s="39"/>
      <c r="E9" s="39"/>
      <c r="F9" s="40"/>
      <c r="G9" s="40"/>
      <c r="H9" s="41">
        <f>J9*25-G9</f>
        <v>0</v>
      </c>
      <c r="I9" s="41">
        <f>J9*25</f>
        <v>0</v>
      </c>
      <c r="J9" s="42"/>
      <c r="K9" s="43">
        <f>(100*G9)/(J9*25)/100</f>
      </c>
      <c r="L9" s="40"/>
      <c r="M9" s="44">
        <f>SUM(J9:J14)</f>
        <v>9</v>
      </c>
      <c r="N9" s="34"/>
      <c r="O9" s="45">
        <f>IF(T9=TRUE,"OK","Errore")</f>
      </c>
      <c r="P9" s="46">
        <f>AND(K9&gt;5%,K9&lt;25%,F9="LI")</f>
      </c>
      <c r="Q9" s="46">
        <f>AND(K9&gt;11%,K9&lt;49%,F9="LG")</f>
      </c>
      <c r="R9" s="46">
        <f>AND(K9&gt;23%,K9&lt;61%,F9="LC")</f>
      </c>
      <c r="S9" s="46">
        <f>AND(K9&gt;31%,K9&lt;81%,F9="LA")</f>
      </c>
      <c r="T9" s="46">
        <f>OR(P9=TRUE,Q9=TRUE,R9=TRUE,S9=TRUE)</f>
      </c>
      <c r="U9" s="10"/>
      <c r="V9" s="10"/>
    </row>
    <row r="10" ht="27.95" customHeight="1">
      <c r="A10" s="47"/>
      <c r="B10" t="s" s="48">
        <v>27</v>
      </c>
      <c r="C10" t="s" s="49">
        <v>28</v>
      </c>
      <c r="D10" t="s" s="50">
        <v>29</v>
      </c>
      <c r="E10" t="s" s="51">
        <v>30</v>
      </c>
      <c r="F10" t="s" s="52">
        <v>31</v>
      </c>
      <c r="G10" s="53">
        <v>24</v>
      </c>
      <c r="H10" s="54">
        <f>J10*25-G10</f>
        <v>51</v>
      </c>
      <c r="I10" s="54">
        <f>J10*25</f>
        <v>75</v>
      </c>
      <c r="J10" s="53">
        <v>3</v>
      </c>
      <c r="K10" s="43">
        <f>(100*G10)/(J10*25)/100</f>
        <v>0.32</v>
      </c>
      <c r="L10" t="s" s="55">
        <v>32</v>
      </c>
      <c r="M10" s="56"/>
      <c r="N10" s="34"/>
      <c r="O10" t="s" s="57">
        <f>IF(T10=TRUE,"OK","Errore")</f>
        <v>33</v>
      </c>
      <c r="P10" t="b" s="58">
        <f>AND(K10&gt;5%,K10&lt;25%,F10="LI")</f>
        <v>0</v>
      </c>
      <c r="Q10" t="b" s="58">
        <f>AND(K10&gt;11%,K10&lt;49%,F10="LG")</f>
        <v>0</v>
      </c>
      <c r="R10" t="b" s="58">
        <f>AND(K10&gt;23%,K10&lt;61%,F10="LC")</f>
        <v>1</v>
      </c>
      <c r="S10" t="b" s="58">
        <f>AND(K10&gt;31%,K10&lt;81%,F10="LA")</f>
        <v>0</v>
      </c>
      <c r="T10" t="b" s="58">
        <f>OR(P10=TRUE,Q10=TRUE,R10=TRUE,S10=TRUE)</f>
        <v>1</v>
      </c>
      <c r="U10" s="10"/>
      <c r="V10" s="10"/>
    </row>
    <row r="11" ht="27.95" customHeight="1">
      <c r="A11" s="47"/>
      <c r="B11" t="s" s="59">
        <v>27</v>
      </c>
      <c r="C11" t="s" s="60">
        <v>34</v>
      </c>
      <c r="D11" t="s" s="61">
        <v>35</v>
      </c>
      <c r="E11" s="39"/>
      <c r="F11" t="s" s="55">
        <v>36</v>
      </c>
      <c r="G11" s="62">
        <v>24</v>
      </c>
      <c r="H11" s="41">
        <f>J11*25-G11</f>
        <v>126</v>
      </c>
      <c r="I11" s="41">
        <f>J11*25</f>
        <v>150</v>
      </c>
      <c r="J11" s="62">
        <v>6</v>
      </c>
      <c r="K11" s="43">
        <f>(100*G11)/(J11*25)/100</f>
        <v>0.16</v>
      </c>
      <c r="L11" t="s" s="55">
        <v>32</v>
      </c>
      <c r="M11" s="56"/>
      <c r="N11" s="34"/>
      <c r="O11" t="s" s="57">
        <f>IF(T11=TRUE,"OK","Errore")</f>
        <v>33</v>
      </c>
      <c r="P11" t="b" s="58">
        <f>AND(K11&gt;5%,K11&lt;25%,F11="LI")</f>
        <v>0</v>
      </c>
      <c r="Q11" t="b" s="58">
        <f>AND(K11&gt;11%,K11&lt;49%,F11="LG")</f>
        <v>1</v>
      </c>
      <c r="R11" t="b" s="58">
        <f>AND(K11&gt;23%,K11&lt;61%,F11="LC")</f>
        <v>0</v>
      </c>
      <c r="S11" t="b" s="58">
        <f>AND(K11&gt;31%,K11&lt;81%,F11="LA")</f>
        <v>0</v>
      </c>
      <c r="T11" t="b" s="58">
        <f>OR(P11=TRUE,Q11=TRUE,R11=TRUE,S11=TRUE)</f>
        <v>1</v>
      </c>
      <c r="U11" s="10"/>
      <c r="V11" s="10"/>
    </row>
    <row r="12" ht="27.95" customHeight="1">
      <c r="A12" s="47"/>
      <c r="B12" s="63"/>
      <c r="C12" s="64"/>
      <c r="D12" s="65"/>
      <c r="E12" s="65"/>
      <c r="F12" s="66"/>
      <c r="G12" s="66"/>
      <c r="H12" s="67"/>
      <c r="I12" s="67"/>
      <c r="J12" s="66"/>
      <c r="K12" s="68">
        <f>(100*G12)/(J12*25)/100</f>
      </c>
      <c r="L12" s="66"/>
      <c r="M12" s="56"/>
      <c r="N12" s="34"/>
      <c r="O12" s="45">
        <f>IF(T12=TRUE,"OK","Errore")</f>
      </c>
      <c r="P12" s="46">
        <f>AND(K12&gt;5%,K12&lt;25%,F12="LI")</f>
      </c>
      <c r="Q12" s="46">
        <f>AND(K12&gt;11%,K12&lt;49%,F12="LG")</f>
      </c>
      <c r="R12" s="46">
        <f>AND(K12&gt;23%,K12&lt;61%,F12="LC")</f>
      </c>
      <c r="S12" s="46">
        <f>AND(K12&gt;31%,K12&lt;81%,F12="LA")</f>
      </c>
      <c r="T12" s="46">
        <f>OR(P12=TRUE,Q12=TRUE,R12=TRUE,S12=TRUE)</f>
      </c>
      <c r="U12" s="10"/>
      <c r="V12" s="10"/>
    </row>
    <row r="13" ht="27.95" customHeight="1">
      <c r="A13" s="47"/>
      <c r="B13" s="63"/>
      <c r="C13" s="64"/>
      <c r="D13" s="65"/>
      <c r="E13" s="65"/>
      <c r="F13" s="66"/>
      <c r="G13" s="66"/>
      <c r="H13" s="69">
        <f>J13*25-G13</f>
        <v>0</v>
      </c>
      <c r="I13" s="69">
        <f>J13*25</f>
        <v>0</v>
      </c>
      <c r="J13" s="70"/>
      <c r="K13" s="71">
        <f>(100*G13)/(J13*25)/100</f>
      </c>
      <c r="L13" s="66"/>
      <c r="M13" s="56"/>
      <c r="N13" s="34"/>
      <c r="O13" s="45">
        <f>IF(T13=TRUE,"OK","Errore")</f>
      </c>
      <c r="P13" s="46">
        <f>AND(K13&gt;5%,K13&lt;25%,F13="LI")</f>
      </c>
      <c r="Q13" s="46">
        <f>AND(K13&gt;11%,K13&lt;49%,F13="LG")</f>
      </c>
      <c r="R13" s="46">
        <f>AND(K13&gt;23%,K13&lt;61%,F13="LC")</f>
      </c>
      <c r="S13" s="46">
        <f>AND(K13&gt;31%,K13&lt;81%,F13="LA")</f>
      </c>
      <c r="T13" s="46">
        <f>OR(P13=TRUE,Q13=TRUE,R13=TRUE,S13=TRUE)</f>
      </c>
      <c r="U13" s="10"/>
      <c r="V13" s="10"/>
    </row>
    <row r="14" ht="27.95" customHeight="1">
      <c r="A14" s="72"/>
      <c r="B14" s="73"/>
      <c r="C14" s="74"/>
      <c r="D14" s="75"/>
      <c r="E14" s="75"/>
      <c r="F14" s="70"/>
      <c r="G14" s="70"/>
      <c r="H14" s="76">
        <f>J14*25-G14</f>
        <v>0</v>
      </c>
      <c r="I14" s="76">
        <f>J14*25</f>
        <v>0</v>
      </c>
      <c r="J14" s="77"/>
      <c r="K14" s="71">
        <f>(100*G14)/(J14*25)/100</f>
      </c>
      <c r="L14" s="70"/>
      <c r="M14" s="78"/>
      <c r="N14" s="34"/>
      <c r="O14" s="45">
        <f>IF(T14=TRUE,"OK","Errore")</f>
      </c>
      <c r="P14" s="46">
        <f>AND(K14&gt;5%,K14&lt;25%,F14="LI")</f>
      </c>
      <c r="Q14" s="46">
        <f>AND(K14&gt;11%,K14&lt;49%,F14="LG")</f>
      </c>
      <c r="R14" s="46">
        <f>AND(K14&gt;23%,K14&lt;61%,F14="LC")</f>
      </c>
      <c r="S14" s="46">
        <f>AND(K14&gt;31%,K14&lt;81%,F14="LA")</f>
      </c>
      <c r="T14" s="46">
        <f>OR(P14=TRUE,Q14=TRUE,R14=TRUE,S14=TRUE)</f>
      </c>
      <c r="U14" s="10"/>
      <c r="V14" s="10"/>
    </row>
    <row r="15" ht="27.95" customHeight="1">
      <c r="A15" t="s" s="36">
        <v>37</v>
      </c>
      <c r="B15" t="s" s="59">
        <v>38</v>
      </c>
      <c r="C15" t="s" s="60">
        <v>39</v>
      </c>
      <c r="D15" t="s" s="79">
        <v>40</v>
      </c>
      <c r="E15" t="s" s="79">
        <v>40</v>
      </c>
      <c r="F15" t="s" s="80">
        <v>41</v>
      </c>
      <c r="G15" s="81">
        <v>28</v>
      </c>
      <c r="H15" s="82">
        <f>J15*25-G15</f>
        <v>347</v>
      </c>
      <c r="I15" s="82">
        <f>J15*25</f>
        <v>375</v>
      </c>
      <c r="J15" s="81">
        <v>15</v>
      </c>
      <c r="K15" s="83">
        <f>(100*G15)/(J15*25)/100</f>
        <v>0.0746666666666667</v>
      </c>
      <c r="L15" t="s" s="80">
        <v>32</v>
      </c>
      <c r="M15" s="44">
        <f>SUM(J15:J22)</f>
        <v>25</v>
      </c>
      <c r="N15" s="34"/>
      <c r="O15" t="s" s="57">
        <f>IF(T15=TRUE,"OK","Errore")</f>
        <v>33</v>
      </c>
      <c r="P15" t="b" s="58">
        <f>AND(K15&gt;5%,K15&lt;25%,F15="LI")</f>
        <v>1</v>
      </c>
      <c r="Q15" t="b" s="58">
        <f>AND(K15&gt;11%,K15&lt;49%,F15="LG")</f>
        <v>0</v>
      </c>
      <c r="R15" t="b" s="58">
        <f>AND(K15&gt;23%,K15&lt;61%,F15="LC")</f>
        <v>0</v>
      </c>
      <c r="S15" t="b" s="58">
        <f>AND(K15&gt;31%,K15&lt;81%,F15="LA")</f>
        <v>0</v>
      </c>
      <c r="T15" t="b" s="58">
        <f>OR(P15=TRUE,Q15=TRUE,R15=TRUE,S15=TRUE)</f>
        <v>1</v>
      </c>
      <c r="U15" s="10"/>
      <c r="V15" s="10"/>
    </row>
    <row r="16" ht="27.95" customHeight="1">
      <c r="A16" s="47"/>
      <c r="B16" s="84"/>
      <c r="C16" s="64"/>
      <c r="D16" s="65"/>
      <c r="E16" s="65"/>
      <c r="F16" s="66"/>
      <c r="G16" s="66"/>
      <c r="H16" s="41">
        <f>J16*25-G16</f>
        <v>0</v>
      </c>
      <c r="I16" s="41">
        <f>J16*25</f>
        <v>0</v>
      </c>
      <c r="J16" s="42"/>
      <c r="K16" s="43">
        <f>(100*G16)/(J16*25)/100</f>
      </c>
      <c r="L16" s="66"/>
      <c r="M16" s="56"/>
      <c r="N16" s="34"/>
      <c r="O16" s="45">
        <f>IF(T16=TRUE,"OK","Errore")</f>
      </c>
      <c r="P16" s="46">
        <f>AND(K16&gt;5%,K16&lt;25%,F16="LI")</f>
      </c>
      <c r="Q16" s="46">
        <f>AND(K16&gt;11%,K16&lt;49%,F16="LG")</f>
      </c>
      <c r="R16" s="46">
        <f>AND(K16&gt;23%,K16&lt;61%,F16="LC")</f>
      </c>
      <c r="S16" s="46">
        <f>AND(K16&gt;31%,K16&lt;81%,F16="LA")</f>
      </c>
      <c r="T16" s="46">
        <f>OR(P16=TRUE,Q16=TRUE,R16=TRUE,S16=TRUE)</f>
      </c>
      <c r="U16" s="10"/>
      <c r="V16" s="10"/>
    </row>
    <row r="17" ht="27.95" customHeight="1">
      <c r="A17" s="47"/>
      <c r="B17" s="63"/>
      <c r="C17" s="64"/>
      <c r="D17" s="65"/>
      <c r="E17" s="65"/>
      <c r="F17" s="66"/>
      <c r="G17" s="66"/>
      <c r="H17" s="41">
        <f>J17*25-G17</f>
        <v>0</v>
      </c>
      <c r="I17" s="41">
        <f>J17*25</f>
        <v>0</v>
      </c>
      <c r="J17" s="42"/>
      <c r="K17" s="43">
        <f>(100*G17)/(J17*25)/100</f>
      </c>
      <c r="L17" s="66"/>
      <c r="M17" s="56"/>
      <c r="N17" s="34"/>
      <c r="O17" s="45">
        <f>IF(T17=TRUE,"OK","Errore")</f>
      </c>
      <c r="P17" s="46">
        <f>AND(K17&gt;5%,K17&lt;25%,F17="LI")</f>
      </c>
      <c r="Q17" s="46">
        <f>AND(K17&gt;11%,K17&lt;49%,F17="LG")</f>
      </c>
      <c r="R17" s="46">
        <f>AND(K17&gt;23%,K17&lt;61%,F17="LC")</f>
      </c>
      <c r="S17" s="46">
        <f>AND(K17&gt;31%,K17&lt;81%,F17="LA")</f>
      </c>
      <c r="T17" s="46">
        <f>OR(P17=TRUE,Q17=TRUE,R17=TRUE,S17=TRUE)</f>
      </c>
      <c r="U17" s="10"/>
      <c r="V17" s="10"/>
    </row>
    <row r="18" ht="27.95" customHeight="1">
      <c r="A18" s="47"/>
      <c r="B18" s="84"/>
      <c r="C18" s="64"/>
      <c r="D18" s="65"/>
      <c r="E18" s="65"/>
      <c r="F18" s="66"/>
      <c r="G18" s="66"/>
      <c r="H18" s="41">
        <f>J18*25-G18</f>
        <v>0</v>
      </c>
      <c r="I18" s="69">
        <f>J18*25</f>
        <v>0</v>
      </c>
      <c r="J18" s="42"/>
      <c r="K18" s="43">
        <f>(100*G18)/(J18*25)/100</f>
      </c>
      <c r="L18" s="66"/>
      <c r="M18" s="56"/>
      <c r="N18" s="34"/>
      <c r="O18" s="45">
        <f>IF(T18=TRUE,"OK","Errore")</f>
      </c>
      <c r="P18" s="46">
        <f>AND(K18&gt;5%,K18&lt;25%,F18="LI")</f>
      </c>
      <c r="Q18" s="46">
        <f>AND(K18&gt;11%,K18&lt;49%,F18="LG")</f>
      </c>
      <c r="R18" s="46">
        <f>AND(K18&gt;23%,K18&lt;61%,F18="LC")</f>
      </c>
      <c r="S18" s="46">
        <f>AND(K18&gt;31%,K18&lt;81%,F18="LA")</f>
      </c>
      <c r="T18" s="46">
        <f>OR(P18=TRUE,Q18=TRUE,R18=TRUE,S18=TRUE)</f>
      </c>
      <c r="U18" s="10"/>
      <c r="V18" s="10"/>
    </row>
    <row r="19" ht="27.95" customHeight="1">
      <c r="A19" s="47"/>
      <c r="B19" t="s" s="85">
        <v>42</v>
      </c>
      <c r="C19" t="s" s="86">
        <v>43</v>
      </c>
      <c r="D19" t="s" s="61">
        <v>44</v>
      </c>
      <c r="E19" t="s" s="61">
        <v>44</v>
      </c>
      <c r="F19" t="s" s="55">
        <v>36</v>
      </c>
      <c r="G19" s="62">
        <v>24</v>
      </c>
      <c r="H19" s="41">
        <f>J19*25-G19</f>
        <v>76</v>
      </c>
      <c r="I19" s="82">
        <f>J19*25</f>
        <v>100</v>
      </c>
      <c r="J19" s="42">
        <v>4</v>
      </c>
      <c r="K19" s="43">
        <f>(100*G19)/(J19*25)/100</f>
        <v>0.24</v>
      </c>
      <c r="L19" t="s" s="55">
        <v>32</v>
      </c>
      <c r="M19" s="56"/>
      <c r="N19" s="34"/>
      <c r="O19" t="s" s="57">
        <f>IF(T19=TRUE,"OK","Errore")</f>
        <v>33</v>
      </c>
      <c r="P19" t="b" s="58">
        <f>AND(K19&gt;5%,K19&lt;25%,F19="LI")</f>
        <v>0</v>
      </c>
      <c r="Q19" t="b" s="58">
        <f>AND(K19&gt;11%,K19&lt;49%,F19="LG")</f>
        <v>1</v>
      </c>
      <c r="R19" t="b" s="58">
        <f>AND(K19&gt;23%,K19&lt;61%,F19="LC")</f>
        <v>0</v>
      </c>
      <c r="S19" t="b" s="58">
        <f>AND(K19&gt;31%,K19&lt;81%,F19="LA")</f>
        <v>0</v>
      </c>
      <c r="T19" t="b" s="58">
        <f>OR(P19=TRUE,Q19=TRUE,R19=TRUE,S19=TRUE)</f>
        <v>1</v>
      </c>
      <c r="U19" s="10"/>
      <c r="V19" s="10"/>
    </row>
    <row r="20" ht="27.95" customHeight="1">
      <c r="A20" s="47"/>
      <c r="B20" t="s" s="87">
        <v>45</v>
      </c>
      <c r="C20" t="s" s="86">
        <v>46</v>
      </c>
      <c r="D20" t="s" s="61">
        <v>47</v>
      </c>
      <c r="E20" t="s" s="61">
        <v>48</v>
      </c>
      <c r="F20" t="s" s="55">
        <v>36</v>
      </c>
      <c r="G20" s="62">
        <v>24</v>
      </c>
      <c r="H20" s="41">
        <f>J20*25-G20</f>
        <v>126</v>
      </c>
      <c r="I20" s="41">
        <f>J20*25</f>
        <v>150</v>
      </c>
      <c r="J20" s="62">
        <v>6</v>
      </c>
      <c r="K20" s="43">
        <f>(100*G20)/(J20*25)/100</f>
        <v>0.16</v>
      </c>
      <c r="L20" t="s" s="55">
        <v>32</v>
      </c>
      <c r="M20" s="56"/>
      <c r="N20" s="34"/>
      <c r="O20" t="s" s="57">
        <f>IF(T20=TRUE,"OK","Errore")</f>
        <v>33</v>
      </c>
      <c r="P20" t="b" s="58">
        <f>AND(K20&gt;5%,K20&lt;25%,F20="LI")</f>
        <v>0</v>
      </c>
      <c r="Q20" t="b" s="58">
        <f>AND(K20&gt;11%,K20&lt;49%,F20="LG")</f>
        <v>1</v>
      </c>
      <c r="R20" t="b" s="58">
        <f>AND(K20&gt;23%,K20&lt;61%,F20="LC")</f>
        <v>0</v>
      </c>
      <c r="S20" t="b" s="58">
        <f>AND(K20&gt;31%,K20&lt;81%,F20="LA")</f>
        <v>0</v>
      </c>
      <c r="T20" t="b" s="58">
        <f>OR(P20=TRUE,Q20=TRUE,R20=TRUE,S20=TRUE)</f>
        <v>1</v>
      </c>
      <c r="U20" s="10"/>
      <c r="V20" s="10"/>
    </row>
    <row r="21" ht="27.95" customHeight="1">
      <c r="A21" s="47"/>
      <c r="B21" s="84"/>
      <c r="C21" s="88"/>
      <c r="D21" s="89"/>
      <c r="E21" s="89"/>
      <c r="F21" s="42"/>
      <c r="G21" s="42"/>
      <c r="H21" s="41">
        <f>J21*25-G21</f>
        <v>0</v>
      </c>
      <c r="I21" s="41">
        <f>J21*25</f>
        <v>0</v>
      </c>
      <c r="J21" s="42"/>
      <c r="K21" s="43">
        <f>(100*G21)/(J21*25)/100</f>
      </c>
      <c r="L21" s="42"/>
      <c r="M21" s="56"/>
      <c r="N21" s="34"/>
      <c r="O21" s="45">
        <f>IF(T21=TRUE,"OK","Errore")</f>
      </c>
      <c r="P21" s="46">
        <f>AND(K21&gt;5%,K21&lt;25%,F21="LI")</f>
      </c>
      <c r="Q21" s="46">
        <f>AND(K21&gt;11%,K21&lt;49%,F21="LG")</f>
      </c>
      <c r="R21" s="46">
        <f>AND(K21&gt;23%,K21&lt;61%,F21="LC")</f>
      </c>
      <c r="S21" s="46">
        <f>AND(K21&gt;31%,K21&lt;81%,F21="LA")</f>
      </c>
      <c r="T21" s="46">
        <f>OR(P21=TRUE,Q21=TRUE,R21=TRUE,S21=TRUE)</f>
      </c>
      <c r="U21" s="10"/>
      <c r="V21" s="10"/>
    </row>
    <row r="22" ht="27.95" customHeight="1">
      <c r="A22" s="72"/>
      <c r="B22" s="73"/>
      <c r="C22" s="74"/>
      <c r="D22" s="75"/>
      <c r="E22" s="75"/>
      <c r="F22" s="42"/>
      <c r="G22" s="42"/>
      <c r="H22" s="41">
        <f>J22*25-G22</f>
        <v>0</v>
      </c>
      <c r="I22" s="41">
        <f>J22*25</f>
        <v>0</v>
      </c>
      <c r="J22" s="42"/>
      <c r="K22" s="68">
        <f>(100*G22)/(J22*25)/100</f>
      </c>
      <c r="L22" s="70"/>
      <c r="M22" s="78"/>
      <c r="N22" s="34"/>
      <c r="O22" s="45">
        <f>IF(T22=TRUE,"OK","Errore")</f>
      </c>
      <c r="P22" s="46">
        <f>AND(K22&gt;5%,K22&lt;25%,F22="LI")</f>
      </c>
      <c r="Q22" s="46">
        <f>AND(K22&gt;11%,K22&lt;49%,F22="LG")</f>
      </c>
      <c r="R22" s="46">
        <f>AND(K22&gt;23%,K22&lt;61%,F22="LC")</f>
      </c>
      <c r="S22" s="46">
        <f>AND(K22&gt;31%,K22&lt;81%,F22="LA")</f>
      </c>
      <c r="T22" s="46">
        <f>OR(P22=TRUE,Q22=TRUE,R22=TRUE,S22=TRUE)</f>
      </c>
      <c r="U22" s="10"/>
      <c r="V22" s="10"/>
    </row>
    <row r="23" ht="27.95" customHeight="1">
      <c r="A23" t="s" s="36">
        <v>49</v>
      </c>
      <c r="B23" t="s" s="59">
        <v>50</v>
      </c>
      <c r="C23" t="s" s="60">
        <v>51</v>
      </c>
      <c r="D23" t="s" s="79">
        <v>52</v>
      </c>
      <c r="E23" t="s" s="79">
        <v>52</v>
      </c>
      <c r="F23" t="s" s="55">
        <v>36</v>
      </c>
      <c r="G23" s="62">
        <v>24</v>
      </c>
      <c r="H23" s="41">
        <f>J23*25-G23</f>
        <v>126</v>
      </c>
      <c r="I23" s="41">
        <f>J23*25</f>
        <v>150</v>
      </c>
      <c r="J23" s="62">
        <v>6</v>
      </c>
      <c r="K23" s="83">
        <f>(100*G23)/(J23*25)/100</f>
        <v>0.16</v>
      </c>
      <c r="L23" t="s" s="80">
        <v>32</v>
      </c>
      <c r="M23" s="44">
        <f>SUM(J23:J26)</f>
        <v>8</v>
      </c>
      <c r="N23" s="34"/>
      <c r="O23" t="s" s="57">
        <f>IF(T23=TRUE,"OK","Errore")</f>
        <v>33</v>
      </c>
      <c r="P23" t="b" s="58">
        <f>AND(K23&gt;5%,K23&lt;25%,F23="LI")</f>
        <v>0</v>
      </c>
      <c r="Q23" t="b" s="58">
        <f>AND(K23&gt;11%,K23&lt;49%,F23="LG")</f>
        <v>1</v>
      </c>
      <c r="R23" t="b" s="58">
        <f>AND(K23&gt;23%,K23&lt;61%,F23="LC")</f>
        <v>0</v>
      </c>
      <c r="S23" t="b" s="58">
        <f>AND(K23&gt;31%,K23&lt;81%,F23="LA")</f>
        <v>0</v>
      </c>
      <c r="T23" t="b" s="58">
        <f>OR(P23=TRUE,Q23=TRUE,R23=TRUE,S23=TRUE)</f>
        <v>1</v>
      </c>
      <c r="U23" s="10"/>
      <c r="V23" s="10"/>
    </row>
    <row r="24" ht="27.95" customHeight="1">
      <c r="A24" s="47"/>
      <c r="B24" t="s" s="87">
        <v>38</v>
      </c>
      <c r="C24" t="s" s="86">
        <v>53</v>
      </c>
      <c r="D24" t="s" s="61">
        <v>54</v>
      </c>
      <c r="E24" t="s" s="61">
        <v>55</v>
      </c>
      <c r="F24" t="s" s="55">
        <v>36</v>
      </c>
      <c r="G24" s="42">
        <v>14</v>
      </c>
      <c r="H24" s="41">
        <f>J24*25-G24</f>
        <v>36</v>
      </c>
      <c r="I24" s="41">
        <f>J24*25</f>
        <v>50</v>
      </c>
      <c r="J24" s="42">
        <v>2</v>
      </c>
      <c r="K24" s="43">
        <f>(100*G24)/(J24*25)/100</f>
        <v>0.28</v>
      </c>
      <c r="L24" t="s" s="55">
        <v>56</v>
      </c>
      <c r="M24" s="56"/>
      <c r="N24" s="34"/>
      <c r="O24" t="s" s="57">
        <f>IF(T24=TRUE,"OK","Errore")</f>
        <v>33</v>
      </c>
      <c r="P24" t="b" s="58">
        <f>AND(K24&gt;5%,K24&lt;25%,F24="LI")</f>
        <v>0</v>
      </c>
      <c r="Q24" t="b" s="58">
        <f>AND(K24&gt;11%,K24&lt;49%,F24="LG")</f>
        <v>1</v>
      </c>
      <c r="R24" t="b" s="58">
        <f>AND(K24&gt;23%,K24&lt;61%,F24="LC")</f>
        <v>0</v>
      </c>
      <c r="S24" t="b" s="58">
        <f>AND(K24&gt;31%,K24&lt;81%,F24="LA")</f>
        <v>0</v>
      </c>
      <c r="T24" t="b" s="58">
        <f>OR(P24=TRUE,Q24=TRUE,R24=TRUE,S24=TRUE)</f>
        <v>1</v>
      </c>
      <c r="U24" s="10"/>
      <c r="V24" s="10"/>
    </row>
    <row r="25" ht="27.95" customHeight="1">
      <c r="A25" s="47"/>
      <c r="B25" s="63"/>
      <c r="C25" s="64"/>
      <c r="D25" s="65"/>
      <c r="E25" s="65"/>
      <c r="F25" s="42"/>
      <c r="G25" s="42"/>
      <c r="H25" s="41">
        <f>J25*25-G25</f>
        <v>0</v>
      </c>
      <c r="I25" s="41">
        <f>J25*25</f>
        <v>0</v>
      </c>
      <c r="J25" s="42"/>
      <c r="K25" s="43">
        <f>(100*G25)/(J25*25)/100</f>
      </c>
      <c r="L25" s="66"/>
      <c r="M25" s="56"/>
      <c r="N25" s="34"/>
      <c r="O25" s="45">
        <f>IF(T25=TRUE,"OK","Errore")</f>
      </c>
      <c r="P25" s="46">
        <f>AND(K25&gt;5%,K25&lt;25%,F25="LI")</f>
      </c>
      <c r="Q25" s="46">
        <f>AND(K25&gt;11%,K25&lt;49%,F25="LG")</f>
      </c>
      <c r="R25" s="46">
        <f>AND(K25&gt;23%,K25&lt;61%,F25="LC")</f>
      </c>
      <c r="S25" s="46">
        <f>AND(K25&gt;31%,K25&lt;81%,F25="LA")</f>
      </c>
      <c r="T25" s="46">
        <f>OR(P25=TRUE,Q25=TRUE,R25=TRUE,S25=TRUE)</f>
      </c>
      <c r="U25" s="10"/>
      <c r="V25" s="10"/>
    </row>
    <row r="26" ht="27.95" customHeight="1">
      <c r="A26" s="72"/>
      <c r="B26" s="73"/>
      <c r="C26" s="74"/>
      <c r="D26" s="75"/>
      <c r="E26" s="75"/>
      <c r="F26" s="42"/>
      <c r="G26" s="42"/>
      <c r="H26" s="41">
        <f>J26*25-G26</f>
        <v>0</v>
      </c>
      <c r="I26" s="41">
        <f>J26*25</f>
        <v>0</v>
      </c>
      <c r="J26" s="42"/>
      <c r="K26" s="43">
        <f>(100*G26)/(J26*25)/100</f>
      </c>
      <c r="L26" s="70"/>
      <c r="M26" s="78"/>
      <c r="N26" s="34"/>
      <c r="O26" s="45">
        <f>IF(T26=TRUE,"OK","Errore")</f>
      </c>
      <c r="P26" s="46">
        <f>AND(K26&gt;5%,K26&lt;25%,F26="LI")</f>
      </c>
      <c r="Q26" s="46">
        <f>AND(K26&gt;11%,K26&lt;49%,F26="LG")</f>
      </c>
      <c r="R26" s="46">
        <f>AND(K26&gt;23%,K26&lt;61%,F26="LC")</f>
      </c>
      <c r="S26" s="46">
        <f>AND(K26&gt;31%,K26&lt;81%,F26="LA")</f>
      </c>
      <c r="T26" s="46">
        <f>OR(P26=TRUE,Q26=TRUE,R26=TRUE,S26=TRUE)</f>
      </c>
      <c r="U26" s="10"/>
      <c r="V26" s="10"/>
    </row>
    <row r="27" ht="27.95" customHeight="1">
      <c r="A27" t="s" s="36">
        <v>57</v>
      </c>
      <c r="B27" t="s" s="59">
        <v>58</v>
      </c>
      <c r="C27" t="s" s="60">
        <v>59</v>
      </c>
      <c r="D27" t="s" s="79">
        <v>60</v>
      </c>
      <c r="E27" t="s" s="79">
        <v>60</v>
      </c>
      <c r="F27" t="s" s="55">
        <v>36</v>
      </c>
      <c r="G27" s="62">
        <v>28</v>
      </c>
      <c r="H27" s="41">
        <f>J27*25-G27</f>
        <v>122</v>
      </c>
      <c r="I27" s="41">
        <f>J27*25</f>
        <v>150</v>
      </c>
      <c r="J27" s="62">
        <v>6</v>
      </c>
      <c r="K27" s="43">
        <f>(100*G27)/(J27*25)/100</f>
        <v>0.186666666666667</v>
      </c>
      <c r="L27" t="s" s="80">
        <v>32</v>
      </c>
      <c r="M27" s="44">
        <f>SUM(J27:J30)</f>
        <v>6</v>
      </c>
      <c r="N27" s="34"/>
      <c r="O27" t="s" s="57">
        <f>IF(T27=TRUE,"OK","Errore")</f>
        <v>33</v>
      </c>
      <c r="P27" t="b" s="58">
        <f>AND(K27&gt;5%,K27&lt;25%,F27="LI")</f>
        <v>0</v>
      </c>
      <c r="Q27" t="b" s="58">
        <f>AND(K27&gt;11%,K27&lt;49%,F27="LG")</f>
        <v>1</v>
      </c>
      <c r="R27" t="b" s="58">
        <f>AND(K27&gt;23%,K27&lt;61%,F27="LC")</f>
        <v>0</v>
      </c>
      <c r="S27" t="b" s="58">
        <f>AND(K27&gt;31%,K27&lt;81%,F27="LA")</f>
        <v>0</v>
      </c>
      <c r="T27" t="b" s="58">
        <f>OR(P27=TRUE,Q27=TRUE,R27=TRUE,S27=TRUE)</f>
        <v>1</v>
      </c>
      <c r="U27" s="10"/>
      <c r="V27" s="10"/>
    </row>
    <row r="28" ht="27.95" customHeight="1">
      <c r="A28" s="47"/>
      <c r="B28" s="84"/>
      <c r="C28" s="88"/>
      <c r="D28" s="89"/>
      <c r="E28" s="89"/>
      <c r="F28" s="42"/>
      <c r="G28" s="42"/>
      <c r="H28" s="41">
        <f>J28*25-G28</f>
        <v>0</v>
      </c>
      <c r="I28" s="41">
        <f>J28*25</f>
        <v>0</v>
      </c>
      <c r="J28" s="42"/>
      <c r="K28" s="43">
        <f>(100*G28)/(J28*25)/100</f>
      </c>
      <c r="L28" s="42"/>
      <c r="M28" s="56"/>
      <c r="N28" s="34"/>
      <c r="O28" s="45">
        <f>IF(T28=TRUE,"OK","Errore")</f>
      </c>
      <c r="P28" s="46">
        <f>AND(K28&gt;5%,K28&lt;25%,F28="LI")</f>
      </c>
      <c r="Q28" s="46">
        <f>AND(K28&gt;11%,K28&lt;49%,F28="LG")</f>
      </c>
      <c r="R28" s="46">
        <f>AND(K28&gt;23%,K28&lt;61%,F28="LC")</f>
      </c>
      <c r="S28" s="46">
        <f>AND(K28&gt;31%,K28&lt;81%,F28="LA")</f>
      </c>
      <c r="T28" s="46">
        <f>OR(P28=TRUE,Q28=TRUE,R28=TRUE,S28=TRUE)</f>
      </c>
      <c r="U28" s="10"/>
      <c r="V28" s="10"/>
    </row>
    <row r="29" ht="27.95" customHeight="1">
      <c r="A29" s="47"/>
      <c r="B29" s="84"/>
      <c r="C29" s="88"/>
      <c r="D29" s="89"/>
      <c r="E29" s="89"/>
      <c r="F29" s="42"/>
      <c r="G29" s="42"/>
      <c r="H29" s="41">
        <f>J29*25-G29</f>
        <v>0</v>
      </c>
      <c r="I29" s="41">
        <f>J29*25</f>
        <v>0</v>
      </c>
      <c r="J29" s="42"/>
      <c r="K29" s="43">
        <f>(100*G29)/(J29*25)/100</f>
      </c>
      <c r="L29" s="42"/>
      <c r="M29" s="56"/>
      <c r="N29" s="34"/>
      <c r="O29" s="45">
        <f>IF(T29=TRUE,"OK","Errore")</f>
      </c>
      <c r="P29" s="46">
        <f>AND(K29&gt;5%,K29&lt;25%,F29="LI")</f>
      </c>
      <c r="Q29" s="46">
        <f>AND(K29&gt;11%,K29&lt;49%,F29="LG")</f>
      </c>
      <c r="R29" s="46">
        <f>AND(K29&gt;23%,K29&lt;61%,F29="LC")</f>
      </c>
      <c r="S29" s="46">
        <f>AND(K29&gt;31%,K29&lt;81%,F29="LA")</f>
      </c>
      <c r="T29" s="46">
        <f>OR(P29=TRUE,Q29=TRUE,R29=TRUE,S29=TRUE)</f>
      </c>
      <c r="U29" s="10"/>
      <c r="V29" s="10"/>
    </row>
    <row r="30" ht="33" customHeight="1">
      <c r="A30" s="72"/>
      <c r="B30" s="73"/>
      <c r="C30" s="74"/>
      <c r="D30" s="75"/>
      <c r="E30" s="75"/>
      <c r="F30" s="70"/>
      <c r="G30" s="70"/>
      <c r="H30" s="69">
        <f>J30*25-G30</f>
        <v>0</v>
      </c>
      <c r="I30" s="69">
        <f>J30*25</f>
        <v>0</v>
      </c>
      <c r="J30" s="70"/>
      <c r="K30" s="68">
        <f>(100*G30)/(J30*25)/100</f>
      </c>
      <c r="L30" s="70"/>
      <c r="M30" s="78"/>
      <c r="N30" s="34"/>
      <c r="O30" s="45">
        <f>IF(T30=TRUE,"OK","Errore")</f>
      </c>
      <c r="P30" s="46">
        <f>AND(K30&gt;5%,K30&lt;25%,F30="LI")</f>
      </c>
      <c r="Q30" s="46">
        <f>AND(K30&gt;11%,K30&lt;49%,F30="LG")</f>
      </c>
      <c r="R30" s="46">
        <f>AND(K30&gt;23%,K30&lt;61%,F30="LC")</f>
      </c>
      <c r="S30" s="46">
        <f>AND(K30&gt;31%,K30&lt;81%,F30="LA")</f>
      </c>
      <c r="T30" s="46">
        <f>OR(P30=TRUE,Q30=TRUE,R30=TRUE,S30=TRUE)</f>
      </c>
      <c r="U30" s="10"/>
      <c r="V30" s="10"/>
    </row>
    <row r="31" ht="50.1" customHeight="1">
      <c r="A31" t="s" s="14">
        <v>61</v>
      </c>
      <c r="B31" t="s" s="91">
        <v>62</v>
      </c>
      <c r="C31" t="s" s="90">
        <v>63</v>
      </c>
      <c r="D31" t="s" s="91">
        <v>64</v>
      </c>
      <c r="E31" t="s" s="91">
        <v>63</v>
      </c>
      <c r="F31" t="s" s="92">
        <v>63</v>
      </c>
      <c r="G31" t="s" s="92">
        <v>63</v>
      </c>
      <c r="H31" t="s" s="92">
        <v>63</v>
      </c>
      <c r="I31" s="76">
        <f>J31*25</f>
        <v>225</v>
      </c>
      <c r="J31" s="93">
        <v>9</v>
      </c>
      <c r="K31" t="s" s="92">
        <v>63</v>
      </c>
      <c r="L31" t="s" s="92">
        <v>63</v>
      </c>
      <c r="M31" s="94">
        <f>J31</f>
        <v>9</v>
      </c>
      <c r="N31" s="34"/>
      <c r="O31" s="95"/>
      <c r="P31" s="10"/>
      <c r="Q31" s="10"/>
      <c r="R31" s="10"/>
      <c r="S31" s="10"/>
      <c r="T31" s="10"/>
      <c r="U31" s="10"/>
      <c r="V31" s="10"/>
    </row>
    <row r="32" ht="16.5" customHeight="1">
      <c r="A32" s="96"/>
      <c r="B32" s="97"/>
      <c r="C32" s="98"/>
      <c r="D32" s="99"/>
      <c r="E32" s="100"/>
      <c r="F32" s="101"/>
      <c r="G32" s="101"/>
      <c r="H32" s="102"/>
      <c r="I32" s="103"/>
      <c r="J32" s="104"/>
      <c r="K32" s="105"/>
      <c r="L32" s="102"/>
      <c r="M32" s="106"/>
      <c r="N32" s="34"/>
      <c r="O32" t="s" s="57">
        <f>IF(T32=TRUE,"OK","Errore")</f>
        <v>65</v>
      </c>
      <c r="P32" t="b" s="58">
        <f>AND(K32&gt;5%,K32&lt;25%,F32="LI")</f>
        <v>0</v>
      </c>
      <c r="Q32" t="b" s="58">
        <f>AND(K32&gt;11%,K32&lt;49%,F32="LG")</f>
        <v>0</v>
      </c>
      <c r="R32" t="b" s="58">
        <f>AND(K32&gt;23%,K32&lt;61%,F32="LC")</f>
        <v>0</v>
      </c>
      <c r="S32" t="b" s="58">
        <f>AND(K32&gt;31%,K32&lt;81%,F32="LA")</f>
        <v>0</v>
      </c>
      <c r="T32" t="b" s="58">
        <f>OR(P32=TRUE,Q32=TRUE,R32=TRUE,S32=TRUE)</f>
        <v>0</v>
      </c>
      <c r="U32" s="10"/>
      <c r="V32" s="10"/>
    </row>
    <row r="33" ht="16.5" customHeight="1">
      <c r="A33" s="107"/>
      <c r="B33" s="108"/>
      <c r="C33" s="109"/>
      <c r="D33" s="110"/>
      <c r="E33" s="111"/>
      <c r="F33" s="112"/>
      <c r="G33" s="112"/>
      <c r="H33" s="113"/>
      <c r="I33" s="114"/>
      <c r="J33" s="115"/>
      <c r="K33" s="116"/>
      <c r="L33" s="117"/>
      <c r="M33" s="118"/>
      <c r="N33" s="34"/>
      <c r="O33" t="s" s="57">
        <f>IF(T33=TRUE,"OK","Errore")</f>
        <v>65</v>
      </c>
      <c r="P33" t="b" s="58">
        <f>AND(K33&gt;5%,K33&lt;25%,F33="LI")</f>
        <v>0</v>
      </c>
      <c r="Q33" t="b" s="58">
        <f>AND(K33&gt;11%,K33&lt;49%,F33="LG")</f>
        <v>0</v>
      </c>
      <c r="R33" t="b" s="58">
        <f>AND(K33&gt;23%,K33&lt;61%,F33="LC")</f>
        <v>0</v>
      </c>
      <c r="S33" t="b" s="58">
        <f>AND(K33&gt;31%,K33&lt;81%,F33="LA")</f>
        <v>0</v>
      </c>
      <c r="T33" t="b" s="58">
        <f>OR(P33=TRUE,Q33=TRUE,R33=TRUE,S33=TRUE)</f>
        <v>0</v>
      </c>
      <c r="U33" s="10"/>
      <c r="V33" s="10"/>
    </row>
    <row r="34" ht="38.1" customHeight="1">
      <c r="A34" t="s" s="36">
        <v>66</v>
      </c>
      <c r="B34" t="s" s="119">
        <v>67</v>
      </c>
      <c r="C34" t="s" s="120">
        <v>68</v>
      </c>
      <c r="D34" t="s" s="121">
        <v>69</v>
      </c>
      <c r="E34" t="s" s="122">
        <v>70</v>
      </c>
      <c r="F34" t="s" s="120">
        <v>31</v>
      </c>
      <c r="G34" s="123">
        <v>28</v>
      </c>
      <c r="H34" s="124">
        <f>J34*25-G34</f>
        <v>47</v>
      </c>
      <c r="I34" s="124">
        <f>J34*25</f>
        <v>75</v>
      </c>
      <c r="J34" s="125">
        <v>3</v>
      </c>
      <c r="K34" s="126">
        <f>(100*G34)/(J34*25)/100</f>
        <v>0.373333333333333</v>
      </c>
      <c r="L34" t="s" s="120">
        <v>56</v>
      </c>
      <c r="M34" s="44">
        <f>J34</f>
        <v>3</v>
      </c>
      <c r="N34" s="34"/>
      <c r="O34" t="s" s="127">
        <f>IF(T34=TRUE,"OK","Errore")</f>
        <v>33</v>
      </c>
      <c r="P34" t="b" s="128">
        <f>AND(K34&gt;5%,K34&lt;25%,F34="LI")</f>
        <v>0</v>
      </c>
      <c r="Q34" t="b" s="128">
        <f>AND(K34&gt;11%,K34&lt;49%,F34="LG")</f>
        <v>0</v>
      </c>
      <c r="R34" t="b" s="128">
        <f>AND(K34&gt;23%,K34&lt;61%,F34="LC")</f>
        <v>1</v>
      </c>
      <c r="S34" t="b" s="128">
        <f>AND(K34&gt;31%,K34&lt;81%,F34="LA")</f>
        <v>0</v>
      </c>
      <c r="T34" t="b" s="128">
        <f>OR(P34=TRUE,Q34=TRUE,R34=TRUE,S34=TRUE)</f>
        <v>1</v>
      </c>
      <c r="U34" s="10"/>
      <c r="V34" s="10"/>
    </row>
    <row r="35" ht="41.1" customHeight="1">
      <c r="A35" s="72"/>
      <c r="B35" s="129"/>
      <c r="C35" s="130"/>
      <c r="D35" s="131"/>
      <c r="E35" s="132"/>
      <c r="F35" s="130"/>
      <c r="G35" s="133"/>
      <c r="H35" s="134"/>
      <c r="I35" s="134"/>
      <c r="J35" s="130"/>
      <c r="K35" s="135"/>
      <c r="L35" s="130"/>
      <c r="M35" s="78"/>
      <c r="N35" s="34"/>
      <c r="O35" s="136"/>
      <c r="P35" s="137"/>
      <c r="Q35" s="137"/>
      <c r="R35" s="137"/>
      <c r="S35" s="137"/>
      <c r="T35" s="137"/>
      <c r="U35" s="10"/>
      <c r="V35" s="10"/>
    </row>
    <row r="36" ht="36.6" customHeight="1">
      <c r="A36" s="138"/>
      <c r="B36" s="138"/>
      <c r="C36" s="138"/>
      <c r="D36" s="138"/>
      <c r="E36" s="139"/>
      <c r="F36" s="140"/>
      <c r="G36" s="138"/>
      <c r="H36" s="138"/>
      <c r="I36" s="20"/>
      <c r="J36" s="138"/>
      <c r="K36" s="138"/>
      <c r="L36" s="138"/>
      <c r="M36" s="138"/>
      <c r="N36" s="10"/>
      <c r="O36" s="141"/>
      <c r="P36" s="10"/>
      <c r="Q36" s="10"/>
      <c r="R36" s="10"/>
      <c r="S36" s="10"/>
      <c r="T36" s="10"/>
      <c r="U36" s="10"/>
      <c r="V36" s="10"/>
    </row>
    <row r="37" ht="36.6" customHeight="1">
      <c r="A37" s="10"/>
      <c r="B37" s="10"/>
      <c r="C37" s="10"/>
      <c r="D37" s="10"/>
      <c r="E37" t="s" s="142">
        <v>71</v>
      </c>
      <c r="F37" s="143">
        <f>M9+M15+M23+M27+M31+M34</f>
        <v>60</v>
      </c>
      <c r="G37" s="144"/>
      <c r="H37" s="10"/>
      <c r="I37" s="145"/>
      <c r="J37" s="10"/>
      <c r="K37" s="10"/>
      <c r="L37" s="10"/>
      <c r="M37" s="10"/>
      <c r="N37" s="10"/>
      <c r="O37" s="10"/>
      <c r="P37" s="10"/>
      <c r="Q37" s="10"/>
      <c r="R37" s="10"/>
      <c r="S37" s="10"/>
      <c r="T37" s="10"/>
      <c r="U37" s="10"/>
      <c r="V37" s="10"/>
    </row>
    <row r="38" ht="36.6" customHeight="1">
      <c r="A38" s="10"/>
      <c r="B38" s="10"/>
      <c r="C38" s="10"/>
      <c r="D38" s="10"/>
      <c r="E38" t="s" s="142">
        <v>72</v>
      </c>
      <c r="F38" s="143">
        <f>SUM(G9:G35)</f>
        <v>218</v>
      </c>
      <c r="G38" s="144"/>
      <c r="H38" s="10"/>
      <c r="I38" s="145"/>
      <c r="J38" s="10"/>
      <c r="K38" s="10"/>
      <c r="L38" s="10"/>
      <c r="M38" s="10"/>
      <c r="N38" s="10"/>
      <c r="O38" s="10"/>
      <c r="P38" s="10"/>
      <c r="Q38" s="10"/>
      <c r="R38" s="10"/>
      <c r="S38" s="10"/>
      <c r="T38" s="10"/>
      <c r="U38" s="10"/>
      <c r="V38" s="10"/>
    </row>
    <row r="39" ht="36.6" customHeight="1">
      <c r="A39" s="10"/>
      <c r="B39" s="10"/>
      <c r="C39" s="10"/>
      <c r="D39" s="10"/>
      <c r="E39" t="s" s="142">
        <v>73</v>
      </c>
      <c r="F39" s="143">
        <f>COUNTIF(L9:L35,"E")</f>
        <v>7</v>
      </c>
      <c r="G39" s="144"/>
      <c r="H39" s="10"/>
      <c r="I39" s="145"/>
      <c r="J39" s="10"/>
      <c r="K39" s="10"/>
      <c r="L39" s="10"/>
      <c r="M39" s="10"/>
      <c r="N39" s="10"/>
      <c r="O39" s="10"/>
      <c r="P39" s="10"/>
      <c r="Q39" s="10"/>
      <c r="R39" s="10"/>
      <c r="S39" s="10"/>
      <c r="T39" s="10"/>
      <c r="U39" s="10"/>
      <c r="V39" s="10"/>
    </row>
    <row r="40" ht="36.6" customHeight="1">
      <c r="A40" s="10"/>
      <c r="B40" s="10"/>
      <c r="C40" s="10"/>
      <c r="D40" s="10"/>
      <c r="E40" s="146"/>
      <c r="F40" s="141"/>
      <c r="G40" s="10"/>
      <c r="H40" s="10"/>
      <c r="I40" s="145"/>
      <c r="J40" s="10"/>
      <c r="K40" s="10"/>
      <c r="L40" s="10"/>
      <c r="M40" s="10"/>
      <c r="N40" s="10"/>
      <c r="O40" s="10"/>
      <c r="P40" s="10"/>
      <c r="Q40" s="10"/>
      <c r="R40" s="10"/>
      <c r="S40" s="10"/>
      <c r="T40" s="10"/>
      <c r="U40" s="10"/>
      <c r="V40" s="10"/>
    </row>
    <row r="41" ht="36.6" customHeight="1">
      <c r="A41" s="24"/>
      <c r="B41" s="24"/>
      <c r="C41" s="24"/>
      <c r="D41" s="24"/>
      <c r="E41" s="24"/>
      <c r="F41" s="24"/>
      <c r="G41" s="24"/>
      <c r="H41" s="24"/>
      <c r="I41" s="24"/>
      <c r="J41" s="24"/>
      <c r="K41" s="24"/>
      <c r="L41" s="24"/>
      <c r="M41" s="24"/>
      <c r="N41" s="10"/>
      <c r="O41" s="10"/>
      <c r="P41" s="10"/>
      <c r="Q41" s="10"/>
      <c r="R41" s="10"/>
      <c r="S41" s="10"/>
      <c r="T41" s="10"/>
      <c r="U41" s="10"/>
      <c r="V41" s="10"/>
    </row>
    <row r="42" ht="36.6" customHeight="1">
      <c r="A42" s="25"/>
      <c r="B42" s="25"/>
      <c r="C42" s="25"/>
      <c r="D42" s="25"/>
      <c r="E42" s="26"/>
      <c r="F42" s="25"/>
      <c r="G42" s="25"/>
      <c r="H42" s="25"/>
      <c r="I42" s="25"/>
      <c r="J42" s="25"/>
      <c r="K42" s="27"/>
      <c r="L42" s="25"/>
      <c r="M42" s="25"/>
      <c r="N42" s="10"/>
      <c r="O42" s="28"/>
      <c r="P42" s="10"/>
      <c r="Q42" s="10"/>
      <c r="R42" s="10"/>
      <c r="S42" s="10"/>
      <c r="T42" s="10"/>
      <c r="U42" s="10"/>
      <c r="V42" s="10"/>
    </row>
    <row r="43" ht="119.25" customHeight="1">
      <c r="A43" s="147"/>
      <c r="B43" s="148"/>
      <c r="C43" s="148"/>
      <c r="D43" s="148"/>
      <c r="E43" s="148"/>
      <c r="F43" s="149"/>
      <c r="G43" s="149"/>
      <c r="H43" s="149"/>
      <c r="I43" s="149"/>
      <c r="J43" s="149"/>
      <c r="K43" s="150"/>
      <c r="L43" s="149"/>
      <c r="M43" s="151"/>
      <c r="N43" s="34"/>
      <c r="O43" s="152"/>
      <c r="P43" s="10"/>
      <c r="Q43" s="10"/>
      <c r="R43" s="10"/>
      <c r="S43" s="10"/>
      <c r="T43" s="10"/>
      <c r="U43" s="10"/>
      <c r="V43" s="10"/>
    </row>
    <row r="44" ht="36.6" customHeight="1">
      <c r="A44" s="153"/>
      <c r="B44" s="154"/>
      <c r="C44" s="155"/>
      <c r="D44" s="156"/>
      <c r="E44" s="156"/>
      <c r="F44" s="157"/>
      <c r="G44" s="157"/>
      <c r="H44" s="158"/>
      <c r="I44" s="158"/>
      <c r="J44" s="157"/>
      <c r="K44" s="83"/>
      <c r="L44" s="157"/>
      <c r="M44" s="159"/>
      <c r="N44" s="34"/>
      <c r="O44" s="95"/>
      <c r="P44" s="10"/>
      <c r="Q44" s="10"/>
      <c r="R44" s="10"/>
      <c r="S44" s="10"/>
      <c r="T44" s="10"/>
      <c r="U44" s="10"/>
      <c r="V44" s="10"/>
    </row>
    <row r="45" ht="36.6" customHeight="1">
      <c r="A45" s="47"/>
      <c r="B45" s="84"/>
      <c r="C45" s="88"/>
      <c r="D45" s="89"/>
      <c r="E45" s="89"/>
      <c r="F45" s="42"/>
      <c r="G45" s="42"/>
      <c r="H45" s="67"/>
      <c r="I45" s="67"/>
      <c r="J45" s="42"/>
      <c r="K45" s="43"/>
      <c r="L45" s="42"/>
      <c r="M45" s="56"/>
      <c r="N45" s="34"/>
      <c r="O45" s="95"/>
      <c r="P45" s="10"/>
      <c r="Q45" s="10"/>
      <c r="R45" s="10"/>
      <c r="S45" s="10"/>
      <c r="T45" s="10"/>
      <c r="U45" s="10"/>
      <c r="V45" s="10"/>
    </row>
    <row r="46" ht="36.6" customHeight="1">
      <c r="A46" s="47"/>
      <c r="B46" s="84"/>
      <c r="C46" s="88"/>
      <c r="D46" s="89"/>
      <c r="E46" s="89"/>
      <c r="F46" s="42"/>
      <c r="G46" s="42"/>
      <c r="H46" s="67"/>
      <c r="I46" s="67"/>
      <c r="J46" s="42"/>
      <c r="K46" s="43"/>
      <c r="L46" s="42"/>
      <c r="M46" s="56"/>
      <c r="N46" s="34"/>
      <c r="O46" s="95"/>
      <c r="P46" s="10"/>
      <c r="Q46" s="10"/>
      <c r="R46" s="10"/>
      <c r="S46" s="10"/>
      <c r="T46" s="10"/>
      <c r="U46" s="10"/>
      <c r="V46" s="10"/>
    </row>
    <row r="47" ht="36.6" customHeight="1">
      <c r="A47" s="47"/>
      <c r="B47" s="84"/>
      <c r="C47" s="88"/>
      <c r="D47" s="89"/>
      <c r="E47" s="89"/>
      <c r="F47" s="42"/>
      <c r="G47" s="42"/>
      <c r="H47" s="67"/>
      <c r="I47" s="67"/>
      <c r="J47" s="42"/>
      <c r="K47" s="43"/>
      <c r="L47" s="42"/>
      <c r="M47" s="56"/>
      <c r="N47" s="34"/>
      <c r="O47" s="95"/>
      <c r="P47" s="10"/>
      <c r="Q47" s="10"/>
      <c r="R47" s="10"/>
      <c r="S47" s="10"/>
      <c r="T47" s="10"/>
      <c r="U47" s="10"/>
      <c r="V47" s="10"/>
    </row>
    <row r="48" ht="36.6" customHeight="1">
      <c r="A48" s="47"/>
      <c r="B48" s="84"/>
      <c r="C48" s="88"/>
      <c r="D48" s="89"/>
      <c r="E48" s="89"/>
      <c r="F48" s="42"/>
      <c r="G48" s="42"/>
      <c r="H48" s="67"/>
      <c r="I48" s="67"/>
      <c r="J48" s="42"/>
      <c r="K48" s="43"/>
      <c r="L48" s="42"/>
      <c r="M48" s="56"/>
      <c r="N48" s="34"/>
      <c r="O48" s="95"/>
      <c r="P48" s="10"/>
      <c r="Q48" s="10"/>
      <c r="R48" s="10"/>
      <c r="S48" s="10"/>
      <c r="T48" s="10"/>
      <c r="U48" s="10"/>
      <c r="V48" s="10"/>
    </row>
    <row r="49" ht="36.6" customHeight="1">
      <c r="A49" s="72"/>
      <c r="B49" s="73"/>
      <c r="C49" s="74"/>
      <c r="D49" s="75"/>
      <c r="E49" s="75"/>
      <c r="F49" s="70"/>
      <c r="G49" s="70"/>
      <c r="H49" s="160"/>
      <c r="I49" s="160"/>
      <c r="J49" s="70"/>
      <c r="K49" s="68"/>
      <c r="L49" s="70"/>
      <c r="M49" s="78"/>
      <c r="N49" s="34"/>
      <c r="O49" s="95"/>
      <c r="P49" s="10"/>
      <c r="Q49" s="10"/>
      <c r="R49" s="10"/>
      <c r="S49" s="10"/>
      <c r="T49" s="10"/>
      <c r="U49" s="10"/>
      <c r="V49" s="10"/>
    </row>
    <row r="50" ht="36.6" customHeight="1">
      <c r="A50" s="153"/>
      <c r="B50" s="154"/>
      <c r="C50" s="155"/>
      <c r="D50" s="156"/>
      <c r="E50" s="156"/>
      <c r="F50" s="157"/>
      <c r="G50" s="157"/>
      <c r="H50" s="158"/>
      <c r="I50" s="158"/>
      <c r="J50" s="157"/>
      <c r="K50" s="83"/>
      <c r="L50" s="157"/>
      <c r="M50" s="161"/>
      <c r="N50" s="34"/>
      <c r="O50" s="95"/>
      <c r="P50" s="10"/>
      <c r="Q50" s="10"/>
      <c r="R50" s="10"/>
      <c r="S50" s="10"/>
      <c r="T50" s="10"/>
      <c r="U50" s="10"/>
      <c r="V50" s="10"/>
    </row>
    <row r="51" ht="36.6" customHeight="1">
      <c r="A51" s="47"/>
      <c r="B51" s="84"/>
      <c r="C51" s="88"/>
      <c r="D51" s="89"/>
      <c r="E51" s="89"/>
      <c r="F51" s="42"/>
      <c r="G51" s="42"/>
      <c r="H51" s="67"/>
      <c r="I51" s="67"/>
      <c r="J51" s="42"/>
      <c r="K51" s="43"/>
      <c r="L51" s="42"/>
      <c r="M51" s="56"/>
      <c r="N51" s="34"/>
      <c r="O51" s="95"/>
      <c r="P51" s="10"/>
      <c r="Q51" s="10"/>
      <c r="R51" s="10"/>
      <c r="S51" s="10"/>
      <c r="T51" s="10"/>
      <c r="U51" s="10"/>
      <c r="V51" s="10"/>
    </row>
    <row r="52" ht="36.6" customHeight="1">
      <c r="A52" s="47"/>
      <c r="B52" s="84"/>
      <c r="C52" s="88"/>
      <c r="D52" s="89"/>
      <c r="E52" s="89"/>
      <c r="F52" s="42"/>
      <c r="G52" s="42"/>
      <c r="H52" s="67"/>
      <c r="I52" s="67"/>
      <c r="J52" s="42"/>
      <c r="K52" s="43"/>
      <c r="L52" s="42"/>
      <c r="M52" s="56"/>
      <c r="N52" s="34"/>
      <c r="O52" s="95"/>
      <c r="P52" s="10"/>
      <c r="Q52" s="10"/>
      <c r="R52" s="10"/>
      <c r="S52" s="10"/>
      <c r="T52" s="10"/>
      <c r="U52" s="10"/>
      <c r="V52" s="10"/>
    </row>
    <row r="53" ht="36.6" customHeight="1">
      <c r="A53" s="47"/>
      <c r="B53" s="84"/>
      <c r="C53" s="88"/>
      <c r="D53" s="89"/>
      <c r="E53" s="89"/>
      <c r="F53" s="42"/>
      <c r="G53" s="42"/>
      <c r="H53" s="67"/>
      <c r="I53" s="67"/>
      <c r="J53" s="42"/>
      <c r="K53" s="43"/>
      <c r="L53" s="42"/>
      <c r="M53" s="56"/>
      <c r="N53" s="34"/>
      <c r="O53" s="95"/>
      <c r="P53" s="10"/>
      <c r="Q53" s="10"/>
      <c r="R53" s="10"/>
      <c r="S53" s="10"/>
      <c r="T53" s="10"/>
      <c r="U53" s="10"/>
      <c r="V53" s="10"/>
    </row>
    <row r="54" ht="36.6" customHeight="1">
      <c r="A54" s="47"/>
      <c r="B54" s="84"/>
      <c r="C54" s="88"/>
      <c r="D54" s="89"/>
      <c r="E54" s="89"/>
      <c r="F54" s="42"/>
      <c r="G54" s="42"/>
      <c r="H54" s="67"/>
      <c r="I54" s="67"/>
      <c r="J54" s="42"/>
      <c r="K54" s="43"/>
      <c r="L54" s="42"/>
      <c r="M54" s="56"/>
      <c r="N54" s="34"/>
      <c r="O54" s="95"/>
      <c r="P54" s="10"/>
      <c r="Q54" s="10"/>
      <c r="R54" s="10"/>
      <c r="S54" s="10"/>
      <c r="T54" s="10"/>
      <c r="U54" s="10"/>
      <c r="V54" s="10"/>
    </row>
    <row r="55" ht="36.6" customHeight="1">
      <c r="A55" s="47"/>
      <c r="B55" s="84"/>
      <c r="C55" s="88"/>
      <c r="D55" s="89"/>
      <c r="E55" s="89"/>
      <c r="F55" s="42"/>
      <c r="G55" s="42"/>
      <c r="H55" s="67"/>
      <c r="I55" s="67"/>
      <c r="J55" s="42"/>
      <c r="K55" s="43"/>
      <c r="L55" s="42"/>
      <c r="M55" s="56"/>
      <c r="N55" s="34"/>
      <c r="O55" s="95"/>
      <c r="P55" s="10"/>
      <c r="Q55" s="10"/>
      <c r="R55" s="10"/>
      <c r="S55" s="10"/>
      <c r="T55" s="10"/>
      <c r="U55" s="10"/>
      <c r="V55" s="10"/>
    </row>
    <row r="56" ht="36.6" customHeight="1">
      <c r="A56" s="47"/>
      <c r="B56" s="84"/>
      <c r="C56" s="88"/>
      <c r="D56" s="89"/>
      <c r="E56" s="89"/>
      <c r="F56" s="42"/>
      <c r="G56" s="42"/>
      <c r="H56" s="67"/>
      <c r="I56" s="67"/>
      <c r="J56" s="42"/>
      <c r="K56" s="43"/>
      <c r="L56" s="42"/>
      <c r="M56" s="56"/>
      <c r="N56" s="34"/>
      <c r="O56" s="95"/>
      <c r="P56" s="10"/>
      <c r="Q56" s="10"/>
      <c r="R56" s="10"/>
      <c r="S56" s="10"/>
      <c r="T56" s="10"/>
      <c r="U56" s="10"/>
      <c r="V56" s="10"/>
    </row>
    <row r="57" ht="36.6" customHeight="1">
      <c r="A57" s="72"/>
      <c r="B57" s="73"/>
      <c r="C57" s="74"/>
      <c r="D57" s="75"/>
      <c r="E57" s="75"/>
      <c r="F57" s="70"/>
      <c r="G57" s="70"/>
      <c r="H57" s="160"/>
      <c r="I57" s="160"/>
      <c r="J57" s="70"/>
      <c r="K57" s="68"/>
      <c r="L57" s="70"/>
      <c r="M57" s="78"/>
      <c r="N57" s="34"/>
      <c r="O57" s="95"/>
      <c r="P57" s="10"/>
      <c r="Q57" s="10"/>
      <c r="R57" s="10"/>
      <c r="S57" s="10"/>
      <c r="T57" s="10"/>
      <c r="U57" s="10"/>
      <c r="V57" s="10"/>
    </row>
    <row r="58" ht="36.6" customHeight="1">
      <c r="A58" s="153"/>
      <c r="B58" s="154"/>
      <c r="C58" s="155"/>
      <c r="D58" s="156"/>
      <c r="E58" s="156"/>
      <c r="F58" s="157"/>
      <c r="G58" s="157"/>
      <c r="H58" s="158"/>
      <c r="I58" s="158"/>
      <c r="J58" s="157"/>
      <c r="K58" s="83"/>
      <c r="L58" s="157"/>
      <c r="M58" s="161"/>
      <c r="N58" s="34"/>
      <c r="O58" s="95"/>
      <c r="P58" s="10"/>
      <c r="Q58" s="10"/>
      <c r="R58" s="10"/>
      <c r="S58" s="10"/>
      <c r="T58" s="10"/>
      <c r="U58" s="10"/>
      <c r="V58" s="10"/>
    </row>
    <row r="59" ht="36.6" customHeight="1">
      <c r="A59" s="47"/>
      <c r="B59" s="84"/>
      <c r="C59" s="88"/>
      <c r="D59" s="89"/>
      <c r="E59" s="89"/>
      <c r="F59" s="42"/>
      <c r="G59" s="42"/>
      <c r="H59" s="67"/>
      <c r="I59" s="67"/>
      <c r="J59" s="42"/>
      <c r="K59" s="43"/>
      <c r="L59" s="42"/>
      <c r="M59" s="56"/>
      <c r="N59" s="34"/>
      <c r="O59" s="95"/>
      <c r="P59" s="10"/>
      <c r="Q59" s="10"/>
      <c r="R59" s="10"/>
      <c r="S59" s="10"/>
      <c r="T59" s="10"/>
      <c r="U59" s="10"/>
      <c r="V59" s="10"/>
    </row>
    <row r="60" ht="36.6" customHeight="1">
      <c r="A60" s="47"/>
      <c r="B60" s="84"/>
      <c r="C60" s="88"/>
      <c r="D60" s="89"/>
      <c r="E60" s="89"/>
      <c r="F60" s="42"/>
      <c r="G60" s="42"/>
      <c r="H60" s="67"/>
      <c r="I60" s="67"/>
      <c r="J60" s="42"/>
      <c r="K60" s="43"/>
      <c r="L60" s="42"/>
      <c r="M60" s="56"/>
      <c r="N60" s="34"/>
      <c r="O60" s="95"/>
      <c r="P60" s="10"/>
      <c r="Q60" s="10"/>
      <c r="R60" s="10"/>
      <c r="S60" s="10"/>
      <c r="T60" s="10"/>
      <c r="U60" s="10"/>
      <c r="V60" s="10"/>
    </row>
    <row r="61" ht="36.6" customHeight="1">
      <c r="A61" s="72"/>
      <c r="B61" s="73"/>
      <c r="C61" s="74"/>
      <c r="D61" s="75"/>
      <c r="E61" s="75"/>
      <c r="F61" s="70"/>
      <c r="G61" s="70"/>
      <c r="H61" s="160"/>
      <c r="I61" s="160"/>
      <c r="J61" s="70"/>
      <c r="K61" s="68"/>
      <c r="L61" s="70"/>
      <c r="M61" s="78"/>
      <c r="N61" s="34"/>
      <c r="O61" s="95"/>
      <c r="P61" s="10"/>
      <c r="Q61" s="10"/>
      <c r="R61" s="10"/>
      <c r="S61" s="10"/>
      <c r="T61" s="10"/>
      <c r="U61" s="10"/>
      <c r="V61" s="10"/>
    </row>
    <row r="62" ht="36.6" customHeight="1">
      <c r="A62" s="153"/>
      <c r="B62" s="154"/>
      <c r="C62" s="155"/>
      <c r="D62" s="156"/>
      <c r="E62" s="156"/>
      <c r="F62" s="157"/>
      <c r="G62" s="157"/>
      <c r="H62" s="158"/>
      <c r="I62" s="158"/>
      <c r="J62" s="157"/>
      <c r="K62" s="83"/>
      <c r="L62" s="157"/>
      <c r="M62" s="161"/>
      <c r="N62" s="34"/>
      <c r="O62" s="95"/>
      <c r="P62" s="10"/>
      <c r="Q62" s="10"/>
      <c r="R62" s="10"/>
      <c r="S62" s="10"/>
      <c r="T62" s="10"/>
      <c r="U62" s="10"/>
      <c r="V62" s="10"/>
    </row>
    <row r="63" ht="36.6" customHeight="1">
      <c r="A63" s="47"/>
      <c r="B63" s="84"/>
      <c r="C63" s="88"/>
      <c r="D63" s="89"/>
      <c r="E63" s="89"/>
      <c r="F63" s="42"/>
      <c r="G63" s="42"/>
      <c r="H63" s="67"/>
      <c r="I63" s="67"/>
      <c r="J63" s="42"/>
      <c r="K63" s="43"/>
      <c r="L63" s="42"/>
      <c r="M63" s="56"/>
      <c r="N63" s="34"/>
      <c r="O63" s="95"/>
      <c r="P63" s="10"/>
      <c r="Q63" s="10"/>
      <c r="R63" s="10"/>
      <c r="S63" s="10"/>
      <c r="T63" s="10"/>
      <c r="U63" s="10"/>
      <c r="V63" s="10"/>
    </row>
    <row r="64" ht="36.6" customHeight="1">
      <c r="A64" s="47"/>
      <c r="B64" s="84"/>
      <c r="C64" s="88"/>
      <c r="D64" s="89"/>
      <c r="E64" s="89"/>
      <c r="F64" s="42"/>
      <c r="G64" s="42"/>
      <c r="H64" s="67"/>
      <c r="I64" s="67"/>
      <c r="J64" s="42"/>
      <c r="K64" s="43"/>
      <c r="L64" s="42"/>
      <c r="M64" s="56"/>
      <c r="N64" s="34"/>
      <c r="O64" s="95"/>
      <c r="P64" s="10"/>
      <c r="Q64" s="10"/>
      <c r="R64" s="10"/>
      <c r="S64" s="10"/>
      <c r="T64" s="10"/>
      <c r="U64" s="10"/>
      <c r="V64" s="10"/>
    </row>
    <row r="65" ht="36.6" customHeight="1">
      <c r="A65" s="72"/>
      <c r="B65" s="73"/>
      <c r="C65" s="74"/>
      <c r="D65" s="75"/>
      <c r="E65" s="75"/>
      <c r="F65" s="70"/>
      <c r="G65" s="70"/>
      <c r="H65" s="160"/>
      <c r="I65" s="160"/>
      <c r="J65" s="70"/>
      <c r="K65" s="68"/>
      <c r="L65" s="70"/>
      <c r="M65" s="78"/>
      <c r="N65" s="34"/>
      <c r="O65" s="95"/>
      <c r="P65" s="10"/>
      <c r="Q65" s="10"/>
      <c r="R65" s="10"/>
      <c r="S65" s="10"/>
      <c r="T65" s="10"/>
      <c r="U65" s="10"/>
      <c r="V65" s="10"/>
    </row>
    <row r="66" ht="36.6" customHeight="1">
      <c r="A66" s="162"/>
      <c r="B66" s="163"/>
      <c r="C66" s="163"/>
      <c r="D66" s="163"/>
      <c r="E66" s="164"/>
      <c r="F66" s="165"/>
      <c r="G66" s="165"/>
      <c r="H66" s="165"/>
      <c r="I66" s="166"/>
      <c r="J66" s="77"/>
      <c r="K66" s="165"/>
      <c r="L66" s="165"/>
      <c r="M66" s="167"/>
      <c r="N66" s="34"/>
      <c r="O66" s="95"/>
      <c r="P66" s="10"/>
      <c r="Q66" s="10"/>
      <c r="R66" s="10"/>
      <c r="S66" s="10"/>
      <c r="T66" s="10"/>
      <c r="U66" s="10"/>
      <c r="V66" s="10"/>
    </row>
    <row r="67" ht="36.6" customHeight="1">
      <c r="A67" s="96"/>
      <c r="B67" s="97"/>
      <c r="C67" s="98"/>
      <c r="D67" s="99"/>
      <c r="E67" s="100"/>
      <c r="F67" s="101"/>
      <c r="G67" s="101"/>
      <c r="H67" s="102"/>
      <c r="I67" s="103"/>
      <c r="J67" s="104"/>
      <c r="K67" s="105"/>
      <c r="L67" s="102"/>
      <c r="M67" s="106"/>
      <c r="N67" s="34"/>
      <c r="O67" s="95"/>
      <c r="P67" s="10"/>
      <c r="Q67" s="10"/>
      <c r="R67" s="10"/>
      <c r="S67" s="10"/>
      <c r="T67" s="10"/>
      <c r="U67" s="10"/>
      <c r="V67" s="10"/>
    </row>
    <row r="68" ht="36.6" customHeight="1">
      <c r="A68" s="107"/>
      <c r="B68" s="108"/>
      <c r="C68" s="109"/>
      <c r="D68" s="110"/>
      <c r="E68" s="111"/>
      <c r="F68" s="112"/>
      <c r="G68" s="112"/>
      <c r="H68" s="113"/>
      <c r="I68" s="114"/>
      <c r="J68" s="115"/>
      <c r="K68" s="116"/>
      <c r="L68" s="117"/>
      <c r="M68" s="118"/>
      <c r="N68" s="34"/>
      <c r="O68" s="95"/>
      <c r="P68" s="10"/>
      <c r="Q68" s="10"/>
      <c r="R68" s="10"/>
      <c r="S68" s="10"/>
      <c r="T68" s="10"/>
      <c r="U68" s="10"/>
      <c r="V68" s="10"/>
    </row>
    <row r="69" ht="36.6" customHeight="1">
      <c r="A69" s="153"/>
      <c r="B69" s="168"/>
      <c r="C69" s="169"/>
      <c r="D69" s="170"/>
      <c r="E69" s="171"/>
      <c r="F69" s="169"/>
      <c r="G69" s="172"/>
      <c r="H69" s="173"/>
      <c r="I69" s="173"/>
      <c r="J69" s="174"/>
      <c r="K69" s="126"/>
      <c r="L69" s="169"/>
      <c r="M69" s="161"/>
      <c r="N69" s="34"/>
      <c r="O69" s="175"/>
      <c r="P69" s="10"/>
      <c r="Q69" s="10"/>
      <c r="R69" s="10"/>
      <c r="S69" s="10"/>
      <c r="T69" s="10"/>
      <c r="U69" s="10"/>
      <c r="V69" s="10"/>
    </row>
    <row r="70" ht="36.6" customHeight="1">
      <c r="A70" s="72"/>
      <c r="B70" s="129"/>
      <c r="C70" s="130"/>
      <c r="D70" s="131"/>
      <c r="E70" s="132"/>
      <c r="F70" s="130"/>
      <c r="G70" s="133"/>
      <c r="H70" s="134"/>
      <c r="I70" s="134"/>
      <c r="J70" s="130"/>
      <c r="K70" s="135"/>
      <c r="L70" s="130"/>
      <c r="M70" s="78"/>
      <c r="N70" s="34"/>
      <c r="O70" s="136"/>
      <c r="P70" s="10"/>
      <c r="Q70" s="10"/>
      <c r="R70" s="10"/>
      <c r="S70" s="10"/>
      <c r="T70" s="10"/>
      <c r="U70" s="10"/>
      <c r="V70" s="10"/>
    </row>
  </sheetData>
  <mergeCells count="57">
    <mergeCell ref="K69:K70"/>
    <mergeCell ref="L69:L70"/>
    <mergeCell ref="M69:M70"/>
    <mergeCell ref="O69:O70"/>
    <mergeCell ref="F69:F70"/>
    <mergeCell ref="G69:G70"/>
    <mergeCell ref="H69:H70"/>
    <mergeCell ref="I69:I70"/>
    <mergeCell ref="J69:J70"/>
    <mergeCell ref="M23:M26"/>
    <mergeCell ref="A69:A70"/>
    <mergeCell ref="B69:B70"/>
    <mergeCell ref="C69:C70"/>
    <mergeCell ref="D69:D70"/>
    <mergeCell ref="E69:E70"/>
    <mergeCell ref="A58:A61"/>
    <mergeCell ref="M58:M61"/>
    <mergeCell ref="A62:A65"/>
    <mergeCell ref="M62:M65"/>
    <mergeCell ref="A67:A68"/>
    <mergeCell ref="A41:M41"/>
    <mergeCell ref="M50:M57"/>
    <mergeCell ref="A44:A49"/>
    <mergeCell ref="M44:M49"/>
    <mergeCell ref="A50:A57"/>
    <mergeCell ref="A34:A35"/>
    <mergeCell ref="M9:M14"/>
    <mergeCell ref="M15:M22"/>
    <mergeCell ref="A6:M6"/>
    <mergeCell ref="A23:A26"/>
    <mergeCell ref="M27:M30"/>
    <mergeCell ref="A27:A30"/>
    <mergeCell ref="A15:A22"/>
    <mergeCell ref="A32:A33"/>
    <mergeCell ref="A9:A14"/>
    <mergeCell ref="I34:I35"/>
    <mergeCell ref="J34:J35"/>
    <mergeCell ref="K34:K35"/>
    <mergeCell ref="L34:L35"/>
    <mergeCell ref="M34:M35"/>
    <mergeCell ref="A2:M2"/>
    <mergeCell ref="A1:M1"/>
    <mergeCell ref="B3:M3"/>
    <mergeCell ref="B4:M4"/>
    <mergeCell ref="T34:T35"/>
    <mergeCell ref="O34:O35"/>
    <mergeCell ref="P34:P35"/>
    <mergeCell ref="Q34:Q35"/>
    <mergeCell ref="R34:R35"/>
    <mergeCell ref="S34:S35"/>
    <mergeCell ref="H34:H35"/>
    <mergeCell ref="G34:G35"/>
    <mergeCell ref="B34:B35"/>
    <mergeCell ref="C34:C35"/>
    <mergeCell ref="D34:D35"/>
    <mergeCell ref="E34:E35"/>
    <mergeCell ref="F34:F35"/>
  </mergeCells>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V45"/>
  <sheetViews>
    <sheetView workbookViewId="0" showGridLines="0" defaultGridColor="1"/>
  </sheetViews>
  <sheetFormatPr defaultColWidth="8.625" defaultRowHeight="36.6" customHeight="1" outlineLevelRow="0" outlineLevelCol="0"/>
  <cols>
    <col min="1" max="1" width="16" style="176" customWidth="1"/>
    <col min="2" max="2" width="27.5" style="176" customWidth="1"/>
    <col min="3" max="3" width="10.375" style="176" customWidth="1"/>
    <col min="4" max="4" width="41.625" style="176" customWidth="1"/>
    <col min="5" max="5" width="44.25" style="176" customWidth="1"/>
    <col min="6" max="6" width="4.5" style="176" customWidth="1"/>
    <col min="7" max="8" width="4" style="176" customWidth="1"/>
    <col min="9" max="10" width="3.75" style="176" customWidth="1"/>
    <col min="11" max="11" width="6.25" style="176" customWidth="1"/>
    <col min="12" max="13" width="3.75" style="176" customWidth="1"/>
    <col min="14" max="15" width="8.625" style="176" customWidth="1"/>
    <col min="16" max="20" hidden="1" width="8.625" style="176" customWidth="1"/>
    <col min="21" max="22" width="8.625" style="176" customWidth="1"/>
    <col min="23" max="16384" width="8.625" style="176" customWidth="1"/>
  </cols>
  <sheetData>
    <row r="1" ht="12.75" customHeight="1">
      <c r="A1" s="145"/>
      <c r="B1" s="145"/>
      <c r="C1" s="145"/>
      <c r="D1" s="145"/>
      <c r="E1" s="177"/>
      <c r="F1" s="145"/>
      <c r="G1" s="145"/>
      <c r="H1" s="145"/>
      <c r="I1" s="145"/>
      <c r="J1" s="145"/>
      <c r="K1" s="178"/>
      <c r="L1" s="145"/>
      <c r="M1" s="145"/>
      <c r="N1" s="10"/>
      <c r="O1" s="10"/>
      <c r="P1" s="10"/>
      <c r="Q1" s="10"/>
      <c r="R1" s="10"/>
      <c r="S1" s="10"/>
      <c r="T1" s="10"/>
      <c r="U1" s="10"/>
      <c r="V1" s="10"/>
    </row>
    <row r="2" ht="18.75" customHeight="1">
      <c r="A2" t="s" s="23">
        <v>74</v>
      </c>
      <c r="B2" s="24"/>
      <c r="C2" s="24"/>
      <c r="D2" s="24"/>
      <c r="E2" s="24"/>
      <c r="F2" s="24"/>
      <c r="G2" s="24"/>
      <c r="H2" s="24"/>
      <c r="I2" s="24"/>
      <c r="J2" s="24"/>
      <c r="K2" s="24"/>
      <c r="L2" s="24"/>
      <c r="M2" s="24"/>
      <c r="N2" s="10"/>
      <c r="O2" s="10"/>
      <c r="P2" s="10"/>
      <c r="Q2" s="10"/>
      <c r="R2" s="10"/>
      <c r="S2" s="10"/>
      <c r="T2" s="10"/>
      <c r="U2" s="10"/>
      <c r="V2" s="10"/>
    </row>
    <row r="3" ht="11.85" customHeight="1">
      <c r="A3" s="25"/>
      <c r="B3" s="25"/>
      <c r="C3" s="25"/>
      <c r="D3" s="25"/>
      <c r="E3" s="26"/>
      <c r="F3" s="25"/>
      <c r="G3" s="25"/>
      <c r="H3" s="25"/>
      <c r="I3" s="25"/>
      <c r="J3" s="25"/>
      <c r="K3" s="27"/>
      <c r="L3" s="25"/>
      <c r="M3" s="25"/>
      <c r="N3" s="10"/>
      <c r="O3" s="28"/>
      <c r="P3" s="10"/>
      <c r="Q3" s="10"/>
      <c r="R3" s="10"/>
      <c r="S3" s="10"/>
      <c r="T3" s="10"/>
      <c r="U3" s="10"/>
      <c r="V3" s="10"/>
    </row>
    <row r="4" ht="98.1" customHeight="1">
      <c r="A4" t="s" s="29">
        <v>12</v>
      </c>
      <c r="B4" t="s" s="179">
        <v>13</v>
      </c>
      <c r="C4" t="s" s="179">
        <v>14</v>
      </c>
      <c r="D4" t="s" s="179">
        <v>15</v>
      </c>
      <c r="E4" t="s" s="179">
        <v>16</v>
      </c>
      <c r="F4" t="s" s="32">
        <v>17</v>
      </c>
      <c r="G4" t="s" s="32">
        <v>18</v>
      </c>
      <c r="H4" t="s" s="32">
        <v>19</v>
      </c>
      <c r="I4" t="s" s="32">
        <v>20</v>
      </c>
      <c r="J4" t="s" s="32">
        <v>21</v>
      </c>
      <c r="K4" t="s" s="32">
        <v>22</v>
      </c>
      <c r="L4" t="s" s="32">
        <v>23</v>
      </c>
      <c r="M4" t="s" s="33">
        <v>24</v>
      </c>
      <c r="N4" s="34"/>
      <c r="O4" t="s" s="35">
        <v>25</v>
      </c>
      <c r="P4" s="10"/>
      <c r="Q4" s="10"/>
      <c r="R4" s="10"/>
      <c r="S4" s="10"/>
      <c r="T4" s="10"/>
      <c r="U4" s="10"/>
      <c r="V4" s="10"/>
    </row>
    <row r="5" ht="27.95" customHeight="1">
      <c r="A5" t="s" s="36">
        <v>26</v>
      </c>
      <c r="B5" t="s" s="87">
        <v>27</v>
      </c>
      <c r="C5" t="s" s="86">
        <v>34</v>
      </c>
      <c r="D5" t="s" s="61">
        <v>75</v>
      </c>
      <c r="E5" s="65"/>
      <c r="F5" t="s" s="55">
        <v>36</v>
      </c>
      <c r="G5" s="62">
        <v>24</v>
      </c>
      <c r="H5" s="41">
        <f>J5*25-G5</f>
        <v>126</v>
      </c>
      <c r="I5" s="41">
        <f>J5*25</f>
        <v>150</v>
      </c>
      <c r="J5" s="62">
        <v>6</v>
      </c>
      <c r="K5" s="43">
        <f>(100*G5)/(J5*25)/100</f>
        <v>0.16</v>
      </c>
      <c r="L5" t="s" s="55">
        <v>32</v>
      </c>
      <c r="M5" s="44">
        <f>SUM(J5:J10)</f>
        <v>6</v>
      </c>
      <c r="N5" s="34"/>
      <c r="O5" t="s" s="57">
        <f>IF(T5=TRUE,"OK","Errore")</f>
        <v>33</v>
      </c>
      <c r="P5" t="b" s="58">
        <f>AND(K5&gt;5%,K5&lt;25%,F5="LI")</f>
        <v>0</v>
      </c>
      <c r="Q5" t="b" s="58">
        <f>AND(K5&gt;11%,K5&lt;49%,F5="LG")</f>
        <v>1</v>
      </c>
      <c r="R5" t="b" s="58">
        <f>AND(K5&gt;23%,K5&lt;61%,F5="LC")</f>
        <v>0</v>
      </c>
      <c r="S5" t="b" s="58">
        <f>AND(K5&gt;31%,K5&lt;81%,F5="LA")</f>
        <v>0</v>
      </c>
      <c r="T5" t="b" s="58">
        <f>OR(P5=TRUE,Q5=TRUE,R5=TRUE,S5=TRUE)</f>
        <v>1</v>
      </c>
      <c r="U5" s="10"/>
      <c r="V5" s="10"/>
    </row>
    <row r="6" ht="27.95" customHeight="1">
      <c r="A6" s="47"/>
      <c r="B6" s="84"/>
      <c r="C6" s="64"/>
      <c r="D6" s="65"/>
      <c r="E6" s="65"/>
      <c r="F6" s="66"/>
      <c r="G6" s="66"/>
      <c r="H6" s="67"/>
      <c r="I6" s="67"/>
      <c r="J6" s="66"/>
      <c r="K6" s="43"/>
      <c r="L6" s="66"/>
      <c r="M6" s="56"/>
      <c r="N6" s="34"/>
      <c r="O6" t="s" s="57">
        <f>IF(T6=TRUE,"OK","Errore")</f>
        <v>65</v>
      </c>
      <c r="P6" t="b" s="58">
        <f>AND(K6&gt;5%,K6&lt;25%,F6="LI")</f>
        <v>0</v>
      </c>
      <c r="Q6" t="b" s="58">
        <f>AND(K6&gt;11%,K6&lt;49%,F6="LG")</f>
        <v>0</v>
      </c>
      <c r="R6" t="b" s="58">
        <f>AND(K6&gt;23%,K6&lt;61%,F6="LC")</f>
        <v>0</v>
      </c>
      <c r="S6" t="b" s="58">
        <f>AND(K6&gt;31%,K6&lt;81%,F6="LA")</f>
        <v>0</v>
      </c>
      <c r="T6" t="b" s="58">
        <f>OR(P6=TRUE,Q6=TRUE,R6=TRUE,S6=TRUE)</f>
        <v>0</v>
      </c>
      <c r="U6" s="10"/>
      <c r="V6" s="10"/>
    </row>
    <row r="7" ht="27.95" customHeight="1">
      <c r="A7" s="47"/>
      <c r="B7" s="63"/>
      <c r="C7" s="64"/>
      <c r="D7" s="65"/>
      <c r="E7" s="65"/>
      <c r="F7" s="66"/>
      <c r="G7" s="66"/>
      <c r="H7" s="67"/>
      <c r="I7" s="67"/>
      <c r="J7" s="66"/>
      <c r="K7" s="43"/>
      <c r="L7" s="66"/>
      <c r="M7" s="56"/>
      <c r="N7" s="34"/>
      <c r="O7" t="s" s="57">
        <f>IF(T7=TRUE,"OK","Errore")</f>
        <v>65</v>
      </c>
      <c r="P7" t="b" s="58">
        <f>AND(K7&gt;5%,K7&lt;25%,F7="LI")</f>
        <v>0</v>
      </c>
      <c r="Q7" t="b" s="58">
        <f>AND(K7&gt;11%,K7&lt;49%,F7="LG")</f>
        <v>0</v>
      </c>
      <c r="R7" t="b" s="58">
        <f>AND(K7&gt;23%,K7&lt;61%,F7="LC")</f>
        <v>0</v>
      </c>
      <c r="S7" t="b" s="58">
        <f>AND(K7&gt;31%,K7&lt;81%,F7="LA")</f>
        <v>0</v>
      </c>
      <c r="T7" t="b" s="58">
        <f>OR(P7=TRUE,Q7=TRUE,R7=TRUE,S7=TRUE)</f>
        <v>0</v>
      </c>
      <c r="U7" s="10"/>
      <c r="V7" s="10"/>
    </row>
    <row r="8" ht="27.95" customHeight="1">
      <c r="A8" s="47"/>
      <c r="B8" s="63"/>
      <c r="C8" s="64"/>
      <c r="D8" s="65"/>
      <c r="E8" s="65"/>
      <c r="F8" s="66"/>
      <c r="G8" s="66"/>
      <c r="H8" s="67"/>
      <c r="I8" s="67"/>
      <c r="J8" s="66"/>
      <c r="K8" s="43"/>
      <c r="L8" s="66"/>
      <c r="M8" s="56"/>
      <c r="N8" s="34"/>
      <c r="O8" t="s" s="57">
        <f>IF(T8=TRUE,"OK","Errore")</f>
        <v>65</v>
      </c>
      <c r="P8" t="b" s="58">
        <f>AND(K8&gt;5%,K8&lt;25%,F8="LI")</f>
        <v>0</v>
      </c>
      <c r="Q8" t="b" s="58">
        <f>AND(K8&gt;11%,K8&lt;49%,F8="LG")</f>
        <v>0</v>
      </c>
      <c r="R8" t="b" s="58">
        <f>AND(K8&gt;23%,K8&lt;61%,F8="LC")</f>
        <v>0</v>
      </c>
      <c r="S8" t="b" s="58">
        <f>AND(K8&gt;31%,K8&lt;81%,F8="LA")</f>
        <v>0</v>
      </c>
      <c r="T8" t="b" s="58">
        <f>OR(P8=TRUE,Q8=TRUE,R8=TRUE,S8=TRUE)</f>
        <v>0</v>
      </c>
      <c r="U8" s="10"/>
      <c r="V8" s="10"/>
    </row>
    <row r="9" ht="27.95" customHeight="1">
      <c r="A9" s="47"/>
      <c r="B9" s="84"/>
      <c r="C9" s="88"/>
      <c r="D9" s="89"/>
      <c r="E9" s="89"/>
      <c r="F9" s="42"/>
      <c r="G9" s="42"/>
      <c r="H9" s="41">
        <f>J9*25-G9</f>
        <v>0</v>
      </c>
      <c r="I9" s="41">
        <f>J9*25</f>
        <v>0</v>
      </c>
      <c r="J9" s="42"/>
      <c r="K9" s="43">
        <f>(100*G9)/(J9*25)/100</f>
      </c>
      <c r="L9" s="42"/>
      <c r="M9" s="56"/>
      <c r="N9" s="34"/>
      <c r="O9" s="45">
        <f>IF(T9=TRUE,"OK","Errore")</f>
      </c>
      <c r="P9" s="46">
        <f>AND(K9&gt;5%,K9&lt;25%,F9="LI")</f>
      </c>
      <c r="Q9" s="46">
        <f>AND(K9&gt;11%,K9&lt;49%,F9="LG")</f>
      </c>
      <c r="R9" s="46">
        <f>AND(K9&gt;23%,K9&lt;61%,F9="LC")</f>
      </c>
      <c r="S9" s="46">
        <f>AND(K9&gt;31%,K9&lt;81%,F9="LA")</f>
      </c>
      <c r="T9" s="46">
        <f>OR(P9=TRUE,Q9=TRUE,R9=TRUE,S9=TRUE)</f>
      </c>
      <c r="U9" s="10"/>
      <c r="V9" s="10"/>
    </row>
    <row r="10" ht="27.95" customHeight="1">
      <c r="A10" s="72"/>
      <c r="B10" s="73"/>
      <c r="C10" s="74"/>
      <c r="D10" s="75"/>
      <c r="E10" s="75"/>
      <c r="F10" s="70"/>
      <c r="G10" s="70"/>
      <c r="H10" s="69">
        <f>J10*25-G10</f>
        <v>0</v>
      </c>
      <c r="I10" s="69">
        <f>J10*25</f>
        <v>0</v>
      </c>
      <c r="J10" s="70"/>
      <c r="K10" s="68">
        <f>(100*G10)/(J10*25)/100</f>
      </c>
      <c r="L10" s="70"/>
      <c r="M10" s="78"/>
      <c r="N10" s="34"/>
      <c r="O10" s="45">
        <f>IF(T10=TRUE,"OK","Errore")</f>
      </c>
      <c r="P10" s="46">
        <f>AND(K10&gt;5%,K10&lt;25%,F10="LI")</f>
      </c>
      <c r="Q10" s="46">
        <f>AND(K10&gt;11%,K10&lt;49%,F10="LG")</f>
      </c>
      <c r="R10" s="46">
        <f>AND(K10&gt;23%,K10&lt;61%,F10="LC")</f>
      </c>
      <c r="S10" s="46">
        <f>AND(K10&gt;31%,K10&lt;81%,F10="LA")</f>
      </c>
      <c r="T10" s="46">
        <f>OR(P10=TRUE,Q10=TRUE,R10=TRUE,S10=TRUE)</f>
      </c>
      <c r="U10" s="10"/>
      <c r="V10" s="10"/>
    </row>
    <row r="11" ht="27.95" customHeight="1">
      <c r="A11" t="s" s="36">
        <v>37</v>
      </c>
      <c r="B11" t="s" s="59">
        <v>38</v>
      </c>
      <c r="C11" t="s" s="60">
        <v>39</v>
      </c>
      <c r="D11" t="s" s="79">
        <v>40</v>
      </c>
      <c r="E11" t="s" s="79">
        <v>40</v>
      </c>
      <c r="F11" t="s" s="80">
        <v>41</v>
      </c>
      <c r="G11" s="81">
        <v>28</v>
      </c>
      <c r="H11" s="82">
        <f>J11*25-G11</f>
        <v>372</v>
      </c>
      <c r="I11" s="82">
        <f>J11*25</f>
        <v>400</v>
      </c>
      <c r="J11" s="81">
        <v>16</v>
      </c>
      <c r="K11" s="83">
        <f>(100*G11)/(J11*25)/100</f>
        <v>0.07000000000000001</v>
      </c>
      <c r="L11" t="s" s="80">
        <v>32</v>
      </c>
      <c r="M11" s="44">
        <f>SUM(J11:J18)</f>
        <v>30</v>
      </c>
      <c r="N11" s="34"/>
      <c r="O11" t="s" s="57">
        <f>IF(T11=TRUE,"OK","Errore")</f>
        <v>33</v>
      </c>
      <c r="P11" t="b" s="58">
        <f>AND(K11&gt;5%,K11&lt;25%,F11="LI")</f>
        <v>1</v>
      </c>
      <c r="Q11" t="b" s="58">
        <f>AND(K11&gt;11%,K11&lt;49%,F11="LG")</f>
        <v>0</v>
      </c>
      <c r="R11" t="b" s="58">
        <f>AND(K11&gt;23%,K11&lt;61%,F11="LC")</f>
        <v>0</v>
      </c>
      <c r="S11" t="b" s="58">
        <f>AND(K11&gt;31%,K11&lt;81%,F11="LA")</f>
        <v>0</v>
      </c>
      <c r="T11" t="b" s="58">
        <f>OR(P11=TRUE,Q11=TRUE,R11=TRUE,S11=TRUE)</f>
        <v>1</v>
      </c>
      <c r="U11" s="10"/>
      <c r="V11" s="10"/>
    </row>
    <row r="12" ht="27.95" customHeight="1">
      <c r="A12" s="47"/>
      <c r="B12" t="s" s="85">
        <v>42</v>
      </c>
      <c r="C12" t="s" s="86">
        <v>43</v>
      </c>
      <c r="D12" t="s" s="61">
        <v>76</v>
      </c>
      <c r="E12" t="s" s="61">
        <v>76</v>
      </c>
      <c r="F12" t="s" s="55">
        <v>36</v>
      </c>
      <c r="G12" s="62">
        <v>24</v>
      </c>
      <c r="H12" s="41">
        <f>J12*25-G12</f>
        <v>76</v>
      </c>
      <c r="I12" s="41">
        <f>J12*25</f>
        <v>100</v>
      </c>
      <c r="J12" s="42">
        <v>4</v>
      </c>
      <c r="K12" s="43">
        <f>(100*G12)/(J12*25)/100</f>
        <v>0.24</v>
      </c>
      <c r="L12" t="s" s="55">
        <v>32</v>
      </c>
      <c r="M12" s="56"/>
      <c r="N12" s="34"/>
      <c r="O12" t="s" s="57">
        <f>IF(T12=TRUE,"OK","Errore")</f>
        <v>33</v>
      </c>
      <c r="P12" t="b" s="58">
        <f>AND(K12&gt;5%,K12&lt;25%,F12="LI")</f>
        <v>0</v>
      </c>
      <c r="Q12" t="b" s="58">
        <f>AND(K12&gt;11%,K12&lt;49%,F12="LG")</f>
        <v>1</v>
      </c>
      <c r="R12" t="b" s="58">
        <f>AND(K12&gt;23%,K12&lt;61%,F12="LC")</f>
        <v>0</v>
      </c>
      <c r="S12" t="b" s="58">
        <f>AND(K12&gt;31%,K12&lt;81%,F12="LA")</f>
        <v>0</v>
      </c>
      <c r="T12" t="b" s="58">
        <f>OR(P12=TRUE,Q12=TRUE,R12=TRUE,S12=TRUE)</f>
        <v>1</v>
      </c>
      <c r="U12" s="10"/>
      <c r="V12" s="10"/>
    </row>
    <row r="13" ht="27.95" customHeight="1">
      <c r="A13" s="47"/>
      <c r="B13" t="s" s="87">
        <v>45</v>
      </c>
      <c r="C13" t="s" s="86">
        <v>46</v>
      </c>
      <c r="D13" t="s" s="61">
        <v>77</v>
      </c>
      <c r="E13" t="s" s="61">
        <v>78</v>
      </c>
      <c r="F13" t="s" s="55">
        <v>36</v>
      </c>
      <c r="G13" s="62">
        <v>24</v>
      </c>
      <c r="H13" s="41">
        <f>J13*25-G13</f>
        <v>126</v>
      </c>
      <c r="I13" s="41">
        <f>J13*25</f>
        <v>150</v>
      </c>
      <c r="J13" s="62">
        <v>6</v>
      </c>
      <c r="K13" s="43">
        <f>(100*G13)/(J13*25)/100</f>
        <v>0.16</v>
      </c>
      <c r="L13" t="s" s="55">
        <v>32</v>
      </c>
      <c r="M13" s="56"/>
      <c r="N13" s="34"/>
      <c r="O13" t="s" s="57">
        <f>IF(T13=TRUE,"OK","Errore")</f>
        <v>33</v>
      </c>
      <c r="P13" t="b" s="58">
        <f>AND(K13&gt;5%,K13&lt;25%,F13="LI")</f>
        <v>0</v>
      </c>
      <c r="Q13" t="b" s="58">
        <f>AND(K13&gt;11%,K13&lt;49%,F13="LG")</f>
        <v>1</v>
      </c>
      <c r="R13" t="b" s="58">
        <f>AND(K13&gt;23%,K13&lt;61%,F13="LC")</f>
        <v>0</v>
      </c>
      <c r="S13" t="b" s="58">
        <f>AND(K13&gt;31%,K13&lt;81%,F13="LA")</f>
        <v>0</v>
      </c>
      <c r="T13" t="b" s="58">
        <f>OR(P13=TRUE,Q13=TRUE,R13=TRUE,S13=TRUE)</f>
        <v>1</v>
      </c>
      <c r="U13" s="10"/>
      <c r="V13" s="10"/>
    </row>
    <row r="14" ht="27.95" customHeight="1">
      <c r="A14" s="47"/>
      <c r="B14" t="s" s="87">
        <v>38</v>
      </c>
      <c r="C14" t="s" s="86">
        <v>53</v>
      </c>
      <c r="D14" t="s" s="61">
        <v>54</v>
      </c>
      <c r="E14" t="s" s="61">
        <v>55</v>
      </c>
      <c r="F14" t="s" s="55">
        <v>36</v>
      </c>
      <c r="G14" s="42">
        <v>14</v>
      </c>
      <c r="H14" s="41">
        <f>J14*25-G14</f>
        <v>36</v>
      </c>
      <c r="I14" s="41">
        <f>J14*25</f>
        <v>50</v>
      </c>
      <c r="J14" s="42">
        <v>2</v>
      </c>
      <c r="K14" s="43">
        <f>(100*G14)/(J14*25)/100</f>
        <v>0.28</v>
      </c>
      <c r="L14" t="s" s="55">
        <v>56</v>
      </c>
      <c r="M14" s="56"/>
      <c r="N14" s="34"/>
      <c r="O14" t="s" s="57">
        <f>IF(T14=TRUE,"OK","Errore")</f>
        <v>33</v>
      </c>
      <c r="P14" t="b" s="58">
        <f>AND(K14&gt;5%,K14&lt;25%,F14="LI")</f>
        <v>0</v>
      </c>
      <c r="Q14" t="b" s="58">
        <f>AND(K14&gt;11%,K14&lt;49%,F14="LG")</f>
        <v>1</v>
      </c>
      <c r="R14" t="b" s="58">
        <f>AND(K14&gt;23%,K14&lt;61%,F14="LC")</f>
        <v>0</v>
      </c>
      <c r="S14" t="b" s="58">
        <f>AND(K14&gt;31%,K14&lt;81%,F14="LA")</f>
        <v>0</v>
      </c>
      <c r="T14" t="b" s="58">
        <f>OR(P14=TRUE,Q14=TRUE,R14=TRUE,S14=TRUE)</f>
        <v>1</v>
      </c>
      <c r="U14" s="10"/>
      <c r="V14" s="10"/>
    </row>
    <row r="15" ht="30.6" customHeight="1">
      <c r="A15" s="47"/>
      <c r="B15" t="s" s="180">
        <v>79</v>
      </c>
      <c r="C15" t="s" s="86">
        <v>80</v>
      </c>
      <c r="D15" t="s" s="180">
        <v>81</v>
      </c>
      <c r="E15" t="s" s="61">
        <v>82</v>
      </c>
      <c r="F15" t="s" s="55">
        <v>31</v>
      </c>
      <c r="G15" s="62">
        <v>18</v>
      </c>
      <c r="H15" s="41">
        <f>J15*25-G15</f>
        <v>32</v>
      </c>
      <c r="I15" s="41">
        <f>J15*25</f>
        <v>50</v>
      </c>
      <c r="J15" s="62">
        <v>2</v>
      </c>
      <c r="K15" s="43">
        <f>(100*G15)/(J15*25)/100</f>
        <v>0.36</v>
      </c>
      <c r="L15" t="s" s="55">
        <v>56</v>
      </c>
      <c r="M15" s="56"/>
      <c r="N15" s="34"/>
      <c r="O15" t="s" s="57">
        <f>IF(T15=TRUE,"OK","Errore")</f>
        <v>33</v>
      </c>
      <c r="P15" t="b" s="58">
        <f>AND(K15&gt;5%,K15&lt;25%,F15="LI")</f>
        <v>0</v>
      </c>
      <c r="Q15" t="b" s="58">
        <f>AND(K15&gt;11%,K15&lt;49%,F15="LG")</f>
        <v>0</v>
      </c>
      <c r="R15" t="b" s="58">
        <f>AND(K15&gt;23%,K15&lt;61%,F15="LC")</f>
        <v>1</v>
      </c>
      <c r="S15" t="b" s="58">
        <f>AND(K15&gt;31%,K15&lt;81%,F15="LA")</f>
        <v>0</v>
      </c>
      <c r="T15" t="b" s="58">
        <f>OR(P15=TRUE,Q15=TRUE,R15=TRUE,S15=TRUE)</f>
        <v>1</v>
      </c>
      <c r="U15" s="10"/>
      <c r="V15" s="10"/>
    </row>
    <row r="16" ht="27.95" customHeight="1">
      <c r="A16" s="47"/>
      <c r="B16" s="63"/>
      <c r="C16" s="64"/>
      <c r="D16" s="65"/>
      <c r="E16" s="65"/>
      <c r="F16" s="66"/>
      <c r="G16" s="66"/>
      <c r="H16" s="67"/>
      <c r="I16" s="67"/>
      <c r="J16" s="66"/>
      <c r="K16" s="43"/>
      <c r="L16" s="66"/>
      <c r="M16" s="56"/>
      <c r="N16" s="34"/>
      <c r="O16" t="s" s="57">
        <f>IF(T16=TRUE,"OK","Errore")</f>
        <v>65</v>
      </c>
      <c r="P16" t="b" s="58">
        <f>AND(K16&gt;5%,K16&lt;25%,F16="LI")</f>
        <v>0</v>
      </c>
      <c r="Q16" t="b" s="58">
        <f>AND(K16&gt;11%,K16&lt;49%,F16="LG")</f>
        <v>0</v>
      </c>
      <c r="R16" t="b" s="58">
        <f>AND(K16&gt;23%,K16&lt;61%,F16="LC")</f>
        <v>0</v>
      </c>
      <c r="S16" t="b" s="58">
        <f>AND(K16&gt;31%,K16&lt;81%,F16="LA")</f>
        <v>0</v>
      </c>
      <c r="T16" t="b" s="58">
        <f>OR(P16=TRUE,Q16=TRUE,R16=TRUE,S16=TRUE)</f>
        <v>0</v>
      </c>
      <c r="U16" s="10"/>
      <c r="V16" s="10"/>
    </row>
    <row r="17" ht="27.95" customHeight="1">
      <c r="A17" s="47"/>
      <c r="B17" s="84"/>
      <c r="C17" s="88"/>
      <c r="D17" s="89"/>
      <c r="E17" s="89"/>
      <c r="F17" s="42"/>
      <c r="G17" s="42"/>
      <c r="H17" s="41">
        <f>J17*25-G17</f>
        <v>0</v>
      </c>
      <c r="I17" s="41">
        <f>J17*25</f>
        <v>0</v>
      </c>
      <c r="J17" s="42"/>
      <c r="K17" s="43">
        <f>(100*G17)/(J17*25)/100</f>
      </c>
      <c r="L17" s="42"/>
      <c r="M17" s="56"/>
      <c r="N17" s="34"/>
      <c r="O17" s="45">
        <f>IF(T17=TRUE,"OK","Errore")</f>
      </c>
      <c r="P17" s="46">
        <f>AND(K17&gt;5%,K17&lt;25%,F17="LI")</f>
      </c>
      <c r="Q17" s="46">
        <f>AND(K17&gt;11%,K17&lt;49%,F17="LG")</f>
      </c>
      <c r="R17" s="46">
        <f>AND(K17&gt;23%,K17&lt;61%,F17="LC")</f>
      </c>
      <c r="S17" s="46">
        <f>AND(K17&gt;31%,K17&lt;81%,F17="LA")</f>
      </c>
      <c r="T17" s="46">
        <f>OR(P17=TRUE,Q17=TRUE,R17=TRUE,S17=TRUE)</f>
      </c>
      <c r="U17" s="10"/>
      <c r="V17" s="10"/>
    </row>
    <row r="18" ht="27.95" customHeight="1">
      <c r="A18" s="72"/>
      <c r="B18" s="73"/>
      <c r="C18" s="74"/>
      <c r="D18" s="75"/>
      <c r="E18" s="75"/>
      <c r="F18" s="70"/>
      <c r="G18" s="70"/>
      <c r="H18" s="69">
        <f>J18*25-G18</f>
        <v>0</v>
      </c>
      <c r="I18" s="69">
        <f>J18*25</f>
        <v>0</v>
      </c>
      <c r="J18" s="70"/>
      <c r="K18" s="68">
        <f>(100*G18)/(J18*25)/100</f>
      </c>
      <c r="L18" s="70"/>
      <c r="M18" s="78"/>
      <c r="N18" s="34"/>
      <c r="O18" s="45">
        <f>IF(T18=TRUE,"OK","Errore")</f>
      </c>
      <c r="P18" s="46">
        <f>AND(K18&gt;5%,K18&lt;25%,F18="LI")</f>
      </c>
      <c r="Q18" s="46">
        <f>AND(K18&gt;11%,K18&lt;49%,F18="LG")</f>
      </c>
      <c r="R18" s="46">
        <f>AND(K18&gt;23%,K18&lt;61%,F18="LC")</f>
      </c>
      <c r="S18" s="46">
        <f>AND(K18&gt;31%,K18&lt;81%,F18="LA")</f>
      </c>
      <c r="T18" s="46">
        <f>OR(P18=TRUE,Q18=TRUE,R18=TRUE,S18=TRUE)</f>
      </c>
      <c r="U18" s="10"/>
      <c r="V18" s="10"/>
    </row>
    <row r="19" ht="27.95" customHeight="1">
      <c r="A19" t="s" s="36">
        <v>49</v>
      </c>
      <c r="B19" s="37"/>
      <c r="C19" s="38"/>
      <c r="D19" s="39"/>
      <c r="E19" s="39"/>
      <c r="F19" s="40"/>
      <c r="G19" s="40"/>
      <c r="H19" s="158"/>
      <c r="I19" s="158"/>
      <c r="J19" s="40"/>
      <c r="K19" s="83"/>
      <c r="L19" s="40"/>
      <c r="M19" s="44">
        <f>SUM(J19:J22)</f>
        <v>0</v>
      </c>
      <c r="N19" s="34"/>
      <c r="O19" t="s" s="57">
        <f>IF(T19=TRUE,"OK","Errore")</f>
        <v>65</v>
      </c>
      <c r="P19" t="b" s="58">
        <f>AND(K19&gt;5%,K19&lt;25%,F19="LI")</f>
        <v>0</v>
      </c>
      <c r="Q19" t="b" s="58">
        <f>AND(K19&gt;11%,K19&lt;49%,F19="LG")</f>
        <v>0</v>
      </c>
      <c r="R19" t="b" s="58">
        <f>AND(K19&gt;23%,K19&lt;61%,F19="LC")</f>
        <v>0</v>
      </c>
      <c r="S19" t="b" s="58">
        <f>AND(K19&gt;31%,K19&lt;81%,F19="LA")</f>
        <v>0</v>
      </c>
      <c r="T19" t="b" s="58">
        <f>OR(P19=TRUE,Q19=TRUE,R19=TRUE,S19=TRUE)</f>
        <v>0</v>
      </c>
      <c r="U19" s="10"/>
      <c r="V19" s="10"/>
    </row>
    <row r="20" ht="27.95" customHeight="1">
      <c r="A20" s="47"/>
      <c r="B20" s="63"/>
      <c r="C20" s="64"/>
      <c r="D20" s="65"/>
      <c r="E20" s="65"/>
      <c r="F20" s="66"/>
      <c r="G20" s="66"/>
      <c r="H20" s="67"/>
      <c r="I20" s="67"/>
      <c r="J20" s="66"/>
      <c r="K20" s="43"/>
      <c r="L20" s="66"/>
      <c r="M20" s="56"/>
      <c r="N20" s="34"/>
      <c r="O20" t="s" s="57">
        <f>IF(T20=TRUE,"OK","Errore")</f>
        <v>65</v>
      </c>
      <c r="P20" t="b" s="58">
        <f>AND(K20&gt;5%,K20&lt;25%,F20="LI")</f>
        <v>0</v>
      </c>
      <c r="Q20" t="b" s="58">
        <f>AND(K20&gt;11%,K20&lt;49%,F20="LG")</f>
        <v>0</v>
      </c>
      <c r="R20" t="b" s="58">
        <f>AND(K20&gt;23%,K20&lt;61%,F20="LC")</f>
        <v>0</v>
      </c>
      <c r="S20" t="b" s="58">
        <f>AND(K20&gt;31%,K20&lt;81%,F20="LA")</f>
        <v>0</v>
      </c>
      <c r="T20" t="b" s="58">
        <f>OR(P20=TRUE,Q20=TRUE,R20=TRUE,S20=TRUE)</f>
        <v>0</v>
      </c>
      <c r="U20" s="10"/>
      <c r="V20" s="10"/>
    </row>
    <row r="21" ht="27.95" customHeight="1">
      <c r="A21" s="47"/>
      <c r="B21" s="63"/>
      <c r="C21" s="64"/>
      <c r="D21" s="65"/>
      <c r="E21" s="65"/>
      <c r="F21" s="66"/>
      <c r="G21" s="66"/>
      <c r="H21" s="67"/>
      <c r="I21" s="67"/>
      <c r="J21" s="66"/>
      <c r="K21" s="43"/>
      <c r="L21" s="66"/>
      <c r="M21" s="56"/>
      <c r="N21" s="34"/>
      <c r="O21" t="s" s="57">
        <f>IF(T21=TRUE,"OK","Errore")</f>
        <v>65</v>
      </c>
      <c r="P21" t="b" s="58">
        <f>AND(K21&gt;5%,K21&lt;25%,F21="LI")</f>
        <v>0</v>
      </c>
      <c r="Q21" t="b" s="58">
        <f>AND(K21&gt;11%,K21&lt;49%,F21="LG")</f>
        <v>0</v>
      </c>
      <c r="R21" t="b" s="58">
        <f>AND(K21&gt;23%,K21&lt;61%,F21="LC")</f>
        <v>0</v>
      </c>
      <c r="S21" t="b" s="58">
        <f>AND(K21&gt;31%,K21&lt;81%,F21="LA")</f>
        <v>0</v>
      </c>
      <c r="T21" t="b" s="58">
        <f>OR(P21=TRUE,Q21=TRUE,R21=TRUE,S21=TRUE)</f>
        <v>0</v>
      </c>
      <c r="U21" s="10"/>
      <c r="V21" s="10"/>
    </row>
    <row r="22" ht="27.95" customHeight="1">
      <c r="A22" s="72"/>
      <c r="B22" s="73"/>
      <c r="C22" s="74"/>
      <c r="D22" s="75"/>
      <c r="E22" s="75"/>
      <c r="F22" s="70"/>
      <c r="G22" s="70"/>
      <c r="H22" s="69">
        <f>J22*25-G22</f>
        <v>0</v>
      </c>
      <c r="I22" s="69">
        <f>J22*25</f>
        <v>0</v>
      </c>
      <c r="J22" s="70"/>
      <c r="K22" s="68">
        <f>(100*G22)/(J22*25)/100</f>
      </c>
      <c r="L22" s="70"/>
      <c r="M22" s="78"/>
      <c r="N22" s="34"/>
      <c r="O22" s="45">
        <f>IF(T22=TRUE,"OK","Errore")</f>
      </c>
      <c r="P22" s="46">
        <f>AND(K22&gt;5%,K22&lt;25%,F22="LI")</f>
      </c>
      <c r="Q22" s="46">
        <f>AND(K22&gt;11%,K22&lt;49%,F22="LG")</f>
      </c>
      <c r="R22" s="46">
        <f>AND(K22&gt;23%,K22&lt;61%,F22="LC")</f>
      </c>
      <c r="S22" s="46">
        <f>AND(K22&gt;31%,K22&lt;81%,F22="LA")</f>
      </c>
      <c r="T22" s="46">
        <f>OR(P22=TRUE,Q22=TRUE,R22=TRUE,S22=TRUE)</f>
      </c>
      <c r="U22" s="10"/>
      <c r="V22" s="10"/>
    </row>
    <row r="23" ht="27.95" customHeight="1">
      <c r="A23" t="s" s="36">
        <v>57</v>
      </c>
      <c r="B23" t="s" s="181">
        <v>83</v>
      </c>
      <c r="C23" t="s" s="182">
        <v>84</v>
      </c>
      <c r="D23" t="s" s="183">
        <v>85</v>
      </c>
      <c r="E23" t="s" s="183">
        <v>85</v>
      </c>
      <c r="F23" t="s" s="184">
        <v>31</v>
      </c>
      <c r="G23" s="185">
        <v>21</v>
      </c>
      <c r="H23" s="186">
        <f>J23*25-G23</f>
        <v>54</v>
      </c>
      <c r="I23" s="186">
        <f>J23*25</f>
        <v>75</v>
      </c>
      <c r="J23" s="185">
        <v>3</v>
      </c>
      <c r="K23" s="187">
        <f>(100*G23)/(J23*25)/100</f>
        <v>0.28</v>
      </c>
      <c r="L23" t="s" s="80">
        <v>32</v>
      </c>
      <c r="M23" s="44">
        <f>SUM(J23:J26)</f>
        <v>7</v>
      </c>
      <c r="N23" s="34"/>
      <c r="O23" t="s" s="57">
        <f>IF(T23=TRUE,"OK","Errore")</f>
        <v>33</v>
      </c>
      <c r="P23" t="b" s="58">
        <f>AND(K23&gt;5%,K23&lt;25%,F23="LI")</f>
        <v>0</v>
      </c>
      <c r="Q23" t="b" s="58">
        <f>AND(K23&gt;11%,K23&lt;49%,F23="LG")</f>
        <v>0</v>
      </c>
      <c r="R23" t="b" s="58">
        <f>AND(K23&gt;23%,K23&lt;61%,F23="LC")</f>
        <v>1</v>
      </c>
      <c r="S23" t="b" s="58">
        <f>AND(K23&gt;31%,K23&lt;81%,F23="LA")</f>
        <v>0</v>
      </c>
      <c r="T23" t="b" s="58">
        <f>OR(P23=TRUE,Q23=TRUE,R23=TRUE,S23=TRUE)</f>
        <v>1</v>
      </c>
      <c r="U23" s="10"/>
      <c r="V23" s="10"/>
    </row>
    <row r="24" ht="27.95" customHeight="1">
      <c r="A24" s="47"/>
      <c r="B24" s="84"/>
      <c r="C24" s="88"/>
      <c r="D24" s="89"/>
      <c r="E24" t="s" s="85">
        <v>86</v>
      </c>
      <c r="F24" s="42"/>
      <c r="G24" s="42"/>
      <c r="H24" s="41">
        <f>J24*25-G24</f>
        <v>100</v>
      </c>
      <c r="I24" s="41">
        <f>J24*25</f>
        <v>100</v>
      </c>
      <c r="J24" s="42">
        <v>4</v>
      </c>
      <c r="K24" s="43"/>
      <c r="L24" t="s" s="55">
        <v>56</v>
      </c>
      <c r="M24" s="56"/>
      <c r="N24" s="34"/>
      <c r="O24" s="188"/>
      <c r="P24" t="b" s="189">
        <f>AND(K24&gt;5%,K24&lt;25%,F24="LI")</f>
        <v>0</v>
      </c>
      <c r="Q24" t="b" s="189">
        <f>AND(K24&gt;11%,K24&lt;49%,F24="LG")</f>
        <v>0</v>
      </c>
      <c r="R24" t="b" s="189">
        <f>AND(K24&gt;23%,K24&lt;61%,F24="LC")</f>
        <v>0</v>
      </c>
      <c r="S24" t="b" s="189">
        <f>AND(K24&gt;31%,K24&lt;81%,F24="LA")</f>
        <v>0</v>
      </c>
      <c r="T24" t="b" s="189">
        <f>OR(P24=TRUE,Q24=TRUE,R24=TRUE,S24=TRUE)</f>
        <v>0</v>
      </c>
      <c r="U24" s="144"/>
      <c r="V24" s="10"/>
    </row>
    <row r="25" ht="27.95" customHeight="1">
      <c r="A25" s="47"/>
      <c r="B25" s="84"/>
      <c r="C25" s="88"/>
      <c r="D25" s="89"/>
      <c r="E25" s="89"/>
      <c r="F25" s="42"/>
      <c r="G25" s="42"/>
      <c r="H25" s="41">
        <f>J25*25-G25</f>
        <v>0</v>
      </c>
      <c r="I25" s="41">
        <f>J25*25</f>
        <v>0</v>
      </c>
      <c r="J25" s="42"/>
      <c r="K25" s="43">
        <f>(100*G25)/(J25*25)/100</f>
      </c>
      <c r="L25" s="42"/>
      <c r="M25" s="56"/>
      <c r="N25" s="34"/>
      <c r="O25" s="45">
        <f>IF(T25=TRUE,"OK","Errore")</f>
      </c>
      <c r="P25" s="46">
        <f>AND(K25&gt;5%,K25&lt;25%,F25="LI")</f>
      </c>
      <c r="Q25" s="46">
        <f>AND(K25&gt;11%,K25&lt;49%,F25="LG")</f>
      </c>
      <c r="R25" s="46">
        <f>AND(K25&gt;23%,K25&lt;61%,F25="LC")</f>
      </c>
      <c r="S25" s="46">
        <f>AND(K25&gt;31%,K25&lt;81%,F25="LA")</f>
      </c>
      <c r="T25" s="46">
        <f>OR(P25=TRUE,Q25=TRUE,R25=TRUE,S25=TRUE)</f>
      </c>
      <c r="U25" s="10"/>
      <c r="V25" s="10"/>
    </row>
    <row r="26" ht="33" customHeight="1">
      <c r="A26" s="72"/>
      <c r="B26" s="73"/>
      <c r="C26" s="74"/>
      <c r="D26" s="75"/>
      <c r="E26" s="75"/>
      <c r="F26" s="70"/>
      <c r="G26" s="70"/>
      <c r="H26" s="69">
        <f>J26*25-G26</f>
        <v>0</v>
      </c>
      <c r="I26" s="69">
        <f>J26*25</f>
        <v>0</v>
      </c>
      <c r="J26" s="70"/>
      <c r="K26" s="68">
        <f>(100*G26)/(J26*25)/100</f>
      </c>
      <c r="L26" s="70"/>
      <c r="M26" s="78"/>
      <c r="N26" s="34"/>
      <c r="O26" s="45">
        <f>IF(T26=TRUE,"OK","Errore")</f>
      </c>
      <c r="P26" s="46">
        <f>AND(K26&gt;5%,K26&lt;25%,F26="LI")</f>
      </c>
      <c r="Q26" s="46">
        <f>AND(K26&gt;11%,K26&lt;49%,F26="LG")</f>
      </c>
      <c r="R26" s="46">
        <f>AND(K26&gt;23%,K26&lt;61%,F26="LC")</f>
      </c>
      <c r="S26" s="46">
        <f>AND(K26&gt;31%,K26&lt;81%,F26="LA")</f>
      </c>
      <c r="T26" s="46">
        <f>OR(P26=TRUE,Q26=TRUE,R26=TRUE,S26=TRUE)</f>
      </c>
      <c r="U26" s="10"/>
      <c r="V26" s="10"/>
    </row>
    <row r="27" ht="50.1" customHeight="1">
      <c r="A27" t="s" s="14">
        <v>61</v>
      </c>
      <c r="B27" t="s" s="91">
        <v>62</v>
      </c>
      <c r="C27" t="s" s="90">
        <v>63</v>
      </c>
      <c r="D27" t="s" s="91">
        <v>64</v>
      </c>
      <c r="E27" t="s" s="91">
        <v>63</v>
      </c>
      <c r="F27" t="s" s="92">
        <v>63</v>
      </c>
      <c r="G27" t="s" s="92">
        <v>63</v>
      </c>
      <c r="H27" t="s" s="92">
        <v>63</v>
      </c>
      <c r="I27" s="76">
        <f>J27*25</f>
        <v>225</v>
      </c>
      <c r="J27" s="93">
        <v>9</v>
      </c>
      <c r="K27" t="s" s="92">
        <v>63</v>
      </c>
      <c r="L27" t="s" s="92">
        <v>63</v>
      </c>
      <c r="M27" s="94">
        <f>J27</f>
        <v>9</v>
      </c>
      <c r="N27" s="34"/>
      <c r="O27" s="95"/>
      <c r="P27" s="10"/>
      <c r="Q27" s="10"/>
      <c r="R27" s="10"/>
      <c r="S27" s="10"/>
      <c r="T27" s="10"/>
      <c r="U27" s="10"/>
      <c r="V27" s="10"/>
    </row>
    <row r="28" ht="16.5" customHeight="1">
      <c r="A28" s="96"/>
      <c r="B28" s="97"/>
      <c r="C28" s="98"/>
      <c r="D28" s="99"/>
      <c r="E28" s="100"/>
      <c r="F28" s="101"/>
      <c r="G28" s="101"/>
      <c r="H28" s="101"/>
      <c r="I28" s="101"/>
      <c r="J28" s="101"/>
      <c r="K28" s="105"/>
      <c r="L28" s="102"/>
      <c r="M28" s="106"/>
      <c r="N28" s="34"/>
      <c r="O28" t="s" s="57">
        <f>IF(T28=TRUE,"OK","Errore")</f>
        <v>65</v>
      </c>
      <c r="P28" t="b" s="58">
        <f>AND(K28&gt;5%,K28&lt;25%,F28="LI")</f>
        <v>0</v>
      </c>
      <c r="Q28" t="b" s="58">
        <f>AND(K28&gt;11%,K28&lt;49%,F28="LG")</f>
        <v>0</v>
      </c>
      <c r="R28" t="b" s="58">
        <f>AND(K28&gt;23%,K28&lt;61%,F28="LC")</f>
        <v>0</v>
      </c>
      <c r="S28" t="b" s="58">
        <f>AND(K28&gt;31%,K28&lt;81%,F28="LA")</f>
        <v>0</v>
      </c>
      <c r="T28" t="b" s="58">
        <f>OR(P28=TRUE,Q28=TRUE,R28=TRUE,S28=TRUE)</f>
        <v>0</v>
      </c>
      <c r="U28" s="10"/>
      <c r="V28" s="10"/>
    </row>
    <row r="29" ht="16.5" customHeight="1">
      <c r="A29" s="107"/>
      <c r="B29" s="108"/>
      <c r="C29" s="109"/>
      <c r="D29" s="110"/>
      <c r="E29" s="111"/>
      <c r="F29" s="112"/>
      <c r="G29" s="112"/>
      <c r="H29" s="190"/>
      <c r="I29" s="190"/>
      <c r="J29" s="190"/>
      <c r="K29" s="116"/>
      <c r="L29" s="117"/>
      <c r="M29" s="118"/>
      <c r="N29" s="34"/>
      <c r="O29" t="s" s="57">
        <f>IF(T29=TRUE,"OK","Errore")</f>
        <v>65</v>
      </c>
      <c r="P29" t="b" s="58">
        <f>AND(K29&gt;5%,K29&lt;25%,F29="LI")</f>
        <v>0</v>
      </c>
      <c r="Q29" t="b" s="58">
        <f>AND(K29&gt;11%,K29&lt;49%,F29="LG")</f>
        <v>0</v>
      </c>
      <c r="R29" t="b" s="58">
        <f>AND(K29&gt;23%,K29&lt;61%,F29="LC")</f>
        <v>0</v>
      </c>
      <c r="S29" t="b" s="58">
        <f>AND(K29&gt;31%,K29&lt;81%,F29="LA")</f>
        <v>0</v>
      </c>
      <c r="T29" t="b" s="58">
        <f>OR(P29=TRUE,Q29=TRUE,R29=TRUE,S29=TRUE)</f>
        <v>0</v>
      </c>
      <c r="U29" s="10"/>
      <c r="V29" s="10"/>
    </row>
    <row r="30" ht="38.1" customHeight="1">
      <c r="A30" t="s" s="191">
        <v>66</v>
      </c>
      <c r="B30" s="192"/>
      <c r="C30" s="193"/>
      <c r="D30" t="s" s="194">
        <v>87</v>
      </c>
      <c r="E30" t="s" s="194">
        <v>87</v>
      </c>
      <c r="F30" t="s" s="195">
        <v>31</v>
      </c>
      <c r="G30" s="196"/>
      <c r="H30" s="197">
        <f>J30*25-G30</f>
        <v>200</v>
      </c>
      <c r="I30" s="197">
        <f>J30*25</f>
        <v>200</v>
      </c>
      <c r="J30" s="125">
        <v>8</v>
      </c>
      <c r="K30" s="126">
        <f>(100*G30)/(J30*25)/100</f>
        <v>0</v>
      </c>
      <c r="L30" t="s" s="120">
        <v>32</v>
      </c>
      <c r="M30" s="44">
        <f>J30</f>
        <v>8</v>
      </c>
      <c r="N30" s="34"/>
      <c r="O30" t="s" s="127">
        <f>IF(T30=TRUE,"OK","Errore")</f>
        <v>65</v>
      </c>
      <c r="P30" t="b" s="128">
        <f>AND(K30&gt;5%,K30&lt;25%,F30="LI")</f>
        <v>0</v>
      </c>
      <c r="Q30" t="b" s="128">
        <f>AND(K30&gt;11%,K30&lt;49%,F30="LG")</f>
        <v>0</v>
      </c>
      <c r="R30" t="b" s="128">
        <f>AND(K30&gt;23%,K30&lt;61%,F30="LC")</f>
        <v>0</v>
      </c>
      <c r="S30" t="b" s="128">
        <f>AND(K30&gt;31%,K30&lt;81%,F30="LA")</f>
        <v>0</v>
      </c>
      <c r="T30" t="b" s="128">
        <f>OR(P30=TRUE,Q30=TRUE,R30=TRUE,S30=TRUE)</f>
        <v>0</v>
      </c>
      <c r="U30" s="10"/>
      <c r="V30" s="10"/>
    </row>
    <row r="31" ht="41.1" customHeight="1">
      <c r="A31" s="72"/>
      <c r="B31" s="129"/>
      <c r="C31" s="130"/>
      <c r="D31" s="131"/>
      <c r="E31" s="198"/>
      <c r="F31" s="130"/>
      <c r="G31" s="133"/>
      <c r="H31" s="134"/>
      <c r="I31" s="134"/>
      <c r="J31" s="130"/>
      <c r="K31" s="135"/>
      <c r="L31" s="130"/>
      <c r="M31" s="78"/>
      <c r="N31" s="34"/>
      <c r="O31" s="136"/>
      <c r="P31" s="137"/>
      <c r="Q31" s="137"/>
      <c r="R31" s="137"/>
      <c r="S31" s="137"/>
      <c r="T31" s="137"/>
      <c r="U31" s="10"/>
      <c r="V31" s="10"/>
    </row>
    <row r="32" ht="36.6" customHeight="1">
      <c r="A32" s="138"/>
      <c r="B32" s="138"/>
      <c r="C32" s="138"/>
      <c r="D32" s="138"/>
      <c r="E32" s="139"/>
      <c r="F32" s="140"/>
      <c r="G32" s="138"/>
      <c r="H32" s="138"/>
      <c r="I32" s="20"/>
      <c r="J32" s="138"/>
      <c r="K32" s="138"/>
      <c r="L32" s="138"/>
      <c r="M32" s="138"/>
      <c r="N32" s="10"/>
      <c r="O32" s="141"/>
      <c r="P32" s="10"/>
      <c r="Q32" s="10"/>
      <c r="R32" s="10"/>
      <c r="S32" s="10"/>
      <c r="T32" s="10"/>
      <c r="U32" s="10"/>
      <c r="V32" s="10"/>
    </row>
    <row r="33" ht="36.6" customHeight="1">
      <c r="A33" s="10"/>
      <c r="B33" s="10"/>
      <c r="C33" s="10"/>
      <c r="D33" s="10"/>
      <c r="E33" t="s" s="142">
        <v>88</v>
      </c>
      <c r="F33" s="143">
        <f>M5+M11+M19+M23+M27+M30</f>
        <v>60</v>
      </c>
      <c r="G33" s="144"/>
      <c r="H33" s="10"/>
      <c r="I33" s="145"/>
      <c r="J33" s="10"/>
      <c r="K33" s="10"/>
      <c r="L33" s="10"/>
      <c r="M33" s="10"/>
      <c r="N33" s="10"/>
      <c r="O33" s="10"/>
      <c r="P33" s="10"/>
      <c r="Q33" s="10"/>
      <c r="R33" s="10"/>
      <c r="S33" s="10"/>
      <c r="T33" s="10"/>
      <c r="U33" s="10"/>
      <c r="V33" s="10"/>
    </row>
    <row r="34" ht="36.6" customHeight="1">
      <c r="A34" s="10"/>
      <c r="B34" s="10"/>
      <c r="C34" s="10"/>
      <c r="D34" s="10"/>
      <c r="E34" t="s" s="142">
        <v>89</v>
      </c>
      <c r="F34" s="143">
        <f>SUM(G5:G31)</f>
        <v>153</v>
      </c>
      <c r="G34" s="144"/>
      <c r="H34" s="10"/>
      <c r="I34" s="145"/>
      <c r="J34" s="10"/>
      <c r="K34" s="10"/>
      <c r="L34" s="10"/>
      <c r="M34" s="10"/>
      <c r="N34" s="10"/>
      <c r="O34" s="10"/>
      <c r="P34" s="10"/>
      <c r="Q34" s="10"/>
      <c r="R34" s="10"/>
      <c r="S34" s="10"/>
      <c r="T34" s="10"/>
      <c r="U34" s="10"/>
      <c r="V34" s="10"/>
    </row>
    <row r="35" ht="36.6" customHeight="1">
      <c r="A35" s="10"/>
      <c r="B35" s="10"/>
      <c r="C35" s="10"/>
      <c r="D35" s="10"/>
      <c r="E35" t="s" s="142">
        <v>90</v>
      </c>
      <c r="F35" s="143">
        <f>COUNTIF(L5:L31,"E")</f>
        <v>6</v>
      </c>
      <c r="G35" s="144"/>
      <c r="H35" s="10"/>
      <c r="I35" s="145"/>
      <c r="J35" s="10"/>
      <c r="K35" s="10"/>
      <c r="L35" s="10"/>
      <c r="M35" s="10"/>
      <c r="N35" s="10"/>
      <c r="O35" s="10"/>
      <c r="P35" s="10"/>
      <c r="Q35" s="10"/>
      <c r="R35" s="10"/>
      <c r="S35" s="10"/>
      <c r="T35" s="10"/>
      <c r="U35" s="10"/>
      <c r="V35" s="10"/>
    </row>
    <row r="36" ht="36.6" customHeight="1">
      <c r="A36" s="10"/>
      <c r="B36" s="10"/>
      <c r="C36" s="10"/>
      <c r="D36" s="10"/>
      <c r="E36" s="146"/>
      <c r="F36" s="141"/>
      <c r="G36" s="10"/>
      <c r="H36" s="10"/>
      <c r="I36" s="145"/>
      <c r="J36" s="10"/>
      <c r="K36" s="10"/>
      <c r="L36" s="10"/>
      <c r="M36" s="10"/>
      <c r="N36" s="10"/>
      <c r="O36" s="10"/>
      <c r="P36" s="10"/>
      <c r="Q36" s="10"/>
      <c r="R36" s="10"/>
      <c r="S36" s="10"/>
      <c r="T36" s="10"/>
      <c r="U36" s="10"/>
      <c r="V36" s="10"/>
    </row>
    <row r="37" ht="36.6" customHeight="1">
      <c r="A37" s="10"/>
      <c r="B37" s="10"/>
      <c r="C37" s="10"/>
      <c r="D37" s="10"/>
      <c r="E37" s="146"/>
      <c r="F37" s="10"/>
      <c r="G37" s="10"/>
      <c r="H37" s="10"/>
      <c r="I37" s="145"/>
      <c r="J37" s="10"/>
      <c r="K37" s="10"/>
      <c r="L37" s="10"/>
      <c r="M37" s="10"/>
      <c r="N37" s="10"/>
      <c r="O37" s="10"/>
      <c r="P37" s="10"/>
      <c r="Q37" s="10"/>
      <c r="R37" s="10"/>
      <c r="S37" s="10"/>
      <c r="T37" s="10"/>
      <c r="U37" s="10"/>
      <c r="V37" s="10"/>
    </row>
    <row r="38" ht="36.6" customHeight="1">
      <c r="A38" s="10"/>
      <c r="B38" s="10"/>
      <c r="C38" s="10"/>
      <c r="D38" s="10"/>
      <c r="E38" s="146"/>
      <c r="F38" s="10"/>
      <c r="G38" s="10"/>
      <c r="H38" s="10"/>
      <c r="I38" s="145"/>
      <c r="J38" s="10"/>
      <c r="K38" s="10"/>
      <c r="L38" s="10"/>
      <c r="M38" s="10"/>
      <c r="N38" s="10"/>
      <c r="O38" s="10"/>
      <c r="P38" s="10"/>
      <c r="Q38" s="10"/>
      <c r="R38" s="10"/>
      <c r="S38" s="10"/>
      <c r="T38" s="10"/>
      <c r="U38" s="10"/>
      <c r="V38" s="10"/>
    </row>
    <row r="39" ht="36.6" customHeight="1">
      <c r="A39" s="10"/>
      <c r="B39" s="10"/>
      <c r="C39" s="10"/>
      <c r="D39" s="10"/>
      <c r="E39" s="146"/>
      <c r="F39" s="10"/>
      <c r="G39" s="10"/>
      <c r="H39" s="10"/>
      <c r="I39" s="145"/>
      <c r="J39" s="10"/>
      <c r="K39" s="10"/>
      <c r="L39" s="10"/>
      <c r="M39" s="10"/>
      <c r="N39" s="10"/>
      <c r="O39" s="10"/>
      <c r="P39" s="10"/>
      <c r="Q39" s="10"/>
      <c r="R39" s="10"/>
      <c r="S39" s="10"/>
      <c r="T39" s="10"/>
      <c r="U39" s="10"/>
      <c r="V39" s="10"/>
    </row>
    <row r="40" ht="36.6" customHeight="1">
      <c r="A40" s="10"/>
      <c r="B40" s="10"/>
      <c r="C40" s="10"/>
      <c r="D40" s="10"/>
      <c r="E40" s="146"/>
      <c r="F40" s="10"/>
      <c r="G40" s="10"/>
      <c r="H40" s="10"/>
      <c r="I40" s="145"/>
      <c r="J40" s="10"/>
      <c r="K40" s="10"/>
      <c r="L40" s="10"/>
      <c r="M40" s="10"/>
      <c r="N40" s="10"/>
      <c r="O40" s="10"/>
      <c r="P40" s="10"/>
      <c r="Q40" s="10"/>
      <c r="R40" s="10"/>
      <c r="S40" s="10"/>
      <c r="T40" s="10"/>
      <c r="U40" s="10"/>
      <c r="V40" s="10"/>
    </row>
    <row r="41" ht="36.6" customHeight="1">
      <c r="A41" s="10"/>
      <c r="B41" s="10"/>
      <c r="C41" s="10"/>
      <c r="D41" s="10"/>
      <c r="E41" s="146"/>
      <c r="F41" s="10"/>
      <c r="G41" s="10"/>
      <c r="H41" s="10"/>
      <c r="I41" s="145"/>
      <c r="J41" s="10"/>
      <c r="K41" s="10"/>
      <c r="L41" s="10"/>
      <c r="M41" s="10"/>
      <c r="N41" s="10"/>
      <c r="O41" s="10"/>
      <c r="P41" s="10"/>
      <c r="Q41" s="10"/>
      <c r="R41" s="10"/>
      <c r="S41" s="10"/>
      <c r="T41" s="10"/>
      <c r="U41" s="10"/>
      <c r="V41" s="10"/>
    </row>
    <row r="42" ht="36.6" customHeight="1">
      <c r="A42" s="10"/>
      <c r="B42" s="10"/>
      <c r="C42" s="10"/>
      <c r="D42" s="10"/>
      <c r="E42" s="146"/>
      <c r="F42" s="10"/>
      <c r="G42" s="10"/>
      <c r="H42" s="10"/>
      <c r="I42" s="145"/>
      <c r="J42" s="10"/>
      <c r="K42" s="10"/>
      <c r="L42" s="10"/>
      <c r="M42" s="10"/>
      <c r="N42" s="10"/>
      <c r="O42" s="10"/>
      <c r="P42" s="10"/>
      <c r="Q42" s="10"/>
      <c r="R42" s="10"/>
      <c r="S42" s="10"/>
      <c r="T42" s="10"/>
      <c r="U42" s="10"/>
      <c r="V42" s="10"/>
    </row>
    <row r="43" ht="36.6" customHeight="1">
      <c r="A43" s="10"/>
      <c r="B43" s="10"/>
      <c r="C43" s="10"/>
      <c r="D43" s="10"/>
      <c r="E43" s="146"/>
      <c r="F43" s="10"/>
      <c r="G43" s="10"/>
      <c r="H43" s="10"/>
      <c r="I43" s="145"/>
      <c r="J43" s="10"/>
      <c r="K43" s="10"/>
      <c r="L43" s="10"/>
      <c r="M43" s="10"/>
      <c r="N43" s="10"/>
      <c r="O43" s="10"/>
      <c r="P43" s="10"/>
      <c r="Q43" s="10"/>
      <c r="R43" s="10"/>
      <c r="S43" s="10"/>
      <c r="T43" s="10"/>
      <c r="U43" s="10"/>
      <c r="V43" s="10"/>
    </row>
    <row r="44" ht="36.6" customHeight="1">
      <c r="A44" s="10"/>
      <c r="B44" s="10"/>
      <c r="C44" s="10"/>
      <c r="D44" s="10"/>
      <c r="E44" s="177"/>
      <c r="F44" s="10"/>
      <c r="G44" s="10"/>
      <c r="H44" s="10"/>
      <c r="I44" s="145"/>
      <c r="J44" s="10"/>
      <c r="K44" s="178"/>
      <c r="L44" s="10"/>
      <c r="M44" s="10"/>
      <c r="N44" s="10"/>
      <c r="O44" s="10"/>
      <c r="P44" s="10"/>
      <c r="Q44" s="10"/>
      <c r="R44" s="10"/>
      <c r="S44" s="10"/>
      <c r="T44" s="10"/>
      <c r="U44" s="10"/>
      <c r="V44" s="10"/>
    </row>
    <row r="45" ht="36.6" customHeight="1">
      <c r="A45" s="10"/>
      <c r="B45" s="10"/>
      <c r="C45" s="10"/>
      <c r="D45" s="10"/>
      <c r="E45" s="177"/>
      <c r="F45" s="10"/>
      <c r="G45" s="10"/>
      <c r="H45" s="10"/>
      <c r="I45" s="145"/>
      <c r="J45" s="10"/>
      <c r="K45" s="178"/>
      <c r="L45" s="10"/>
      <c r="M45" s="10"/>
      <c r="N45" s="10"/>
      <c r="O45" s="10"/>
      <c r="P45" s="10"/>
      <c r="Q45" s="10"/>
      <c r="R45" s="10"/>
      <c r="S45" s="10"/>
      <c r="T45" s="10"/>
      <c r="U45" s="10"/>
      <c r="V45" s="10"/>
    </row>
  </sheetData>
  <mergeCells count="29">
    <mergeCell ref="R30:R31"/>
    <mergeCell ref="S30:S31"/>
    <mergeCell ref="T30:T31"/>
    <mergeCell ref="F30:F31"/>
    <mergeCell ref="G30:G31"/>
    <mergeCell ref="H30:H31"/>
    <mergeCell ref="I30:I31"/>
    <mergeCell ref="J30:J31"/>
    <mergeCell ref="K30:K31"/>
    <mergeCell ref="O30:O31"/>
    <mergeCell ref="P30:P31"/>
    <mergeCell ref="Q30:Q31"/>
    <mergeCell ref="A23:A26"/>
    <mergeCell ref="M23:M26"/>
    <mergeCell ref="A28:A29"/>
    <mergeCell ref="A30:A31"/>
    <mergeCell ref="B30:B31"/>
    <mergeCell ref="C30:C31"/>
    <mergeCell ref="D30:D31"/>
    <mergeCell ref="E30:E31"/>
    <mergeCell ref="L30:L31"/>
    <mergeCell ref="M30:M31"/>
    <mergeCell ref="A19:A22"/>
    <mergeCell ref="M19:M22"/>
    <mergeCell ref="A2:M2"/>
    <mergeCell ref="M11:M18"/>
    <mergeCell ref="A5:A10"/>
    <mergeCell ref="M5:M10"/>
    <mergeCell ref="A11:A18"/>
  </mergeCells>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V49"/>
  <sheetViews>
    <sheetView workbookViewId="0" showGridLines="0" defaultGridColor="1"/>
  </sheetViews>
  <sheetFormatPr defaultColWidth="8.625" defaultRowHeight="36.6" customHeight="1" outlineLevelRow="0" outlineLevelCol="0"/>
  <cols>
    <col min="1" max="1" width="16" style="199" customWidth="1"/>
    <col min="2" max="2" width="27.5" style="199" customWidth="1"/>
    <col min="3" max="3" width="10.375" style="199" customWidth="1"/>
    <col min="4" max="4" width="41.625" style="199" customWidth="1"/>
    <col min="5" max="5" width="44.25" style="199" customWidth="1"/>
    <col min="6" max="6" width="4.5" style="199" customWidth="1"/>
    <col min="7" max="8" width="4" style="199" customWidth="1"/>
    <col min="9" max="10" width="3.75" style="199" customWidth="1"/>
    <col min="11" max="11" width="6.25" style="199" customWidth="1"/>
    <col min="12" max="13" width="3.75" style="199" customWidth="1"/>
    <col min="14" max="15" width="8.625" style="199" customWidth="1"/>
    <col min="16" max="20" hidden="1" width="8.625" style="199" customWidth="1"/>
    <col min="21" max="22" width="8.625" style="199" customWidth="1"/>
    <col min="23" max="16384" width="8.625" style="199" customWidth="1"/>
  </cols>
  <sheetData>
    <row r="1" ht="12.75" customHeight="1">
      <c r="A1" s="145"/>
      <c r="B1" s="145"/>
      <c r="C1" s="145"/>
      <c r="D1" s="145"/>
      <c r="E1" s="177"/>
      <c r="F1" s="145"/>
      <c r="G1" s="145"/>
      <c r="H1" s="145"/>
      <c r="I1" s="145"/>
      <c r="J1" s="145"/>
      <c r="K1" s="178"/>
      <c r="L1" s="145"/>
      <c r="M1" s="145"/>
      <c r="N1" s="10"/>
      <c r="O1" s="10"/>
      <c r="P1" s="10"/>
      <c r="Q1" s="10"/>
      <c r="R1" s="10"/>
      <c r="S1" s="10"/>
      <c r="T1" s="10"/>
      <c r="U1" s="10"/>
      <c r="V1" s="10"/>
    </row>
    <row r="2" ht="18.75" customHeight="1">
      <c r="A2" t="s" s="23">
        <v>91</v>
      </c>
      <c r="B2" s="24"/>
      <c r="C2" s="24"/>
      <c r="D2" s="24"/>
      <c r="E2" s="24"/>
      <c r="F2" s="24"/>
      <c r="G2" s="24"/>
      <c r="H2" s="24"/>
      <c r="I2" s="24"/>
      <c r="J2" s="24"/>
      <c r="K2" s="24"/>
      <c r="L2" s="24"/>
      <c r="M2" s="24"/>
      <c r="N2" s="10"/>
      <c r="O2" s="10"/>
      <c r="P2" s="10"/>
      <c r="Q2" s="10"/>
      <c r="R2" s="10"/>
      <c r="S2" s="10"/>
      <c r="T2" s="10"/>
      <c r="U2" s="10"/>
      <c r="V2" s="10"/>
    </row>
    <row r="3" ht="11.85" customHeight="1">
      <c r="A3" s="25"/>
      <c r="B3" s="25"/>
      <c r="C3" s="25"/>
      <c r="D3" s="25"/>
      <c r="E3" s="26"/>
      <c r="F3" s="25"/>
      <c r="G3" s="25"/>
      <c r="H3" s="25"/>
      <c r="I3" s="25"/>
      <c r="J3" s="25"/>
      <c r="K3" s="27"/>
      <c r="L3" s="25"/>
      <c r="M3" s="25"/>
      <c r="N3" s="10"/>
      <c r="O3" s="28"/>
      <c r="P3" s="10"/>
      <c r="Q3" s="10"/>
      <c r="R3" s="10"/>
      <c r="S3" s="10"/>
      <c r="T3" s="10"/>
      <c r="U3" s="10"/>
      <c r="V3" s="10"/>
    </row>
    <row r="4" ht="98.1" customHeight="1">
      <c r="A4" t="s" s="29">
        <v>12</v>
      </c>
      <c r="B4" t="s" s="30">
        <v>13</v>
      </c>
      <c r="C4" t="s" s="30">
        <v>14</v>
      </c>
      <c r="D4" t="s" s="30">
        <v>15</v>
      </c>
      <c r="E4" t="s" s="30">
        <v>16</v>
      </c>
      <c r="F4" t="s" s="31">
        <v>17</v>
      </c>
      <c r="G4" t="s" s="31">
        <v>18</v>
      </c>
      <c r="H4" t="s" s="31">
        <v>19</v>
      </c>
      <c r="I4" t="s" s="31">
        <v>20</v>
      </c>
      <c r="J4" t="s" s="31">
        <v>21</v>
      </c>
      <c r="K4" t="s" s="31">
        <v>22</v>
      </c>
      <c r="L4" t="s" s="31">
        <v>23</v>
      </c>
      <c r="M4" t="s" s="33">
        <v>24</v>
      </c>
      <c r="N4" s="34"/>
      <c r="O4" t="s" s="35">
        <v>25</v>
      </c>
      <c r="P4" s="10"/>
      <c r="Q4" s="10"/>
      <c r="R4" s="10"/>
      <c r="S4" s="10"/>
      <c r="T4" s="10"/>
      <c r="U4" s="10"/>
      <c r="V4" s="10"/>
    </row>
    <row r="5" ht="27.95" customHeight="1">
      <c r="A5" t="s" s="36">
        <v>26</v>
      </c>
      <c r="B5" t="s" s="59">
        <v>92</v>
      </c>
      <c r="C5" t="s" s="60">
        <v>93</v>
      </c>
      <c r="D5" t="s" s="79">
        <v>94</v>
      </c>
      <c r="E5" t="s" s="79">
        <v>95</v>
      </c>
      <c r="F5" t="s" s="80">
        <v>36</v>
      </c>
      <c r="G5" s="81">
        <v>20</v>
      </c>
      <c r="H5" s="82">
        <f>J5*25-G5</f>
        <v>55</v>
      </c>
      <c r="I5" s="82">
        <f>J5*25</f>
        <v>75</v>
      </c>
      <c r="J5" s="81">
        <v>3</v>
      </c>
      <c r="K5" s="83">
        <f>(100*G5)/(J5*25)/100</f>
        <v>0.266666666666667</v>
      </c>
      <c r="L5" t="s" s="80">
        <v>32</v>
      </c>
      <c r="M5" s="44">
        <f>SUM(J5:J10)</f>
        <v>10</v>
      </c>
      <c r="N5" s="34"/>
      <c r="O5" t="s" s="57">
        <f>IF(T5=TRUE,"OK","Errore")</f>
        <v>33</v>
      </c>
      <c r="P5" t="b" s="58">
        <f>AND(K5&gt;5%,K5&lt;25%,F5="LI")</f>
        <v>0</v>
      </c>
      <c r="Q5" t="b" s="58">
        <f>AND(K5&gt;11%,K5&lt;49%,F5="LG")</f>
        <v>1</v>
      </c>
      <c r="R5" t="b" s="58">
        <f>AND(K5&gt;23%,K5&lt;61%,F5="LC")</f>
        <v>0</v>
      </c>
      <c r="S5" t="b" s="58">
        <f>AND(K5&gt;31%,K5&lt;81%,F5="LA")</f>
        <v>0</v>
      </c>
      <c r="T5" t="b" s="58">
        <f>OR(P5=TRUE,Q5=TRUE,R5=TRUE,S5=TRUE)</f>
        <v>1</v>
      </c>
      <c r="U5" s="10"/>
      <c r="V5" s="10"/>
    </row>
    <row r="6" ht="27.95" customHeight="1">
      <c r="A6" s="47"/>
      <c r="B6" s="84"/>
      <c r="C6" t="s" s="86">
        <v>93</v>
      </c>
      <c r="D6" t="s" s="61">
        <v>94</v>
      </c>
      <c r="E6" t="s" s="61">
        <v>96</v>
      </c>
      <c r="F6" t="s" s="55">
        <v>36</v>
      </c>
      <c r="G6" s="62">
        <v>20</v>
      </c>
      <c r="H6" s="41">
        <f>J6*25-G6</f>
        <v>80</v>
      </c>
      <c r="I6" s="41">
        <f>J6*25</f>
        <v>100</v>
      </c>
      <c r="J6" s="62">
        <v>4</v>
      </c>
      <c r="K6" s="43">
        <f>(100*G6)/(J6*25)/100</f>
        <v>0.2</v>
      </c>
      <c r="L6" t="s" s="55">
        <v>32</v>
      </c>
      <c r="M6" s="56"/>
      <c r="N6" s="34"/>
      <c r="O6" t="s" s="57">
        <f>IF(T6=TRUE,"OK","Errore")</f>
        <v>33</v>
      </c>
      <c r="P6" t="b" s="58">
        <f>AND(K6&gt;5%,K6&lt;25%,F6="LI")</f>
        <v>0</v>
      </c>
      <c r="Q6" t="b" s="58">
        <f>AND(K6&gt;11%,K6&lt;49%,F6="LG")</f>
        <v>1</v>
      </c>
      <c r="R6" t="b" s="58">
        <f>AND(K6&gt;23%,K6&lt;61%,F6="LC")</f>
        <v>0</v>
      </c>
      <c r="S6" t="b" s="58">
        <f>AND(K6&gt;31%,K6&lt;81%,F6="LA")</f>
        <v>0</v>
      </c>
      <c r="T6" t="b" s="58">
        <f>OR(P6=TRUE,Q6=TRUE,R6=TRUE,S6=TRUE)</f>
        <v>1</v>
      </c>
      <c r="U6" s="10"/>
      <c r="V6" s="10"/>
    </row>
    <row r="7" ht="27.95" customHeight="1">
      <c r="A7" s="47"/>
      <c r="B7" t="s" s="87">
        <v>27</v>
      </c>
      <c r="C7" t="s" s="86">
        <v>97</v>
      </c>
      <c r="D7" t="s" s="61">
        <v>29</v>
      </c>
      <c r="E7" t="s" s="61">
        <v>98</v>
      </c>
      <c r="F7" t="s" s="55">
        <v>31</v>
      </c>
      <c r="G7" s="62">
        <v>24</v>
      </c>
      <c r="H7" s="41">
        <f>J7*25-G7</f>
        <v>51</v>
      </c>
      <c r="I7" s="41">
        <f>J7*25</f>
        <v>75</v>
      </c>
      <c r="J7" s="62">
        <v>3</v>
      </c>
      <c r="K7" s="43">
        <f>(100*G7)/(J7*25)/100</f>
        <v>0.32</v>
      </c>
      <c r="L7" t="s" s="55">
        <v>32</v>
      </c>
      <c r="M7" s="56"/>
      <c r="N7" s="34"/>
      <c r="O7" t="s" s="57">
        <f>IF(T7=TRUE,"OK","Errore")</f>
        <v>33</v>
      </c>
      <c r="P7" t="b" s="58">
        <f>AND(K7&gt;5%,K7&lt;25%,F7="LI")</f>
        <v>0</v>
      </c>
      <c r="Q7" t="b" s="58">
        <f>AND(K7&gt;11%,K7&lt;49%,F7="LG")</f>
        <v>0</v>
      </c>
      <c r="R7" t="b" s="58">
        <f>AND(K7&gt;23%,K7&lt;61%,F7="LC")</f>
        <v>1</v>
      </c>
      <c r="S7" t="b" s="58">
        <f>AND(K7&gt;31%,K7&lt;81%,F7="LA")</f>
        <v>0</v>
      </c>
      <c r="T7" t="b" s="58">
        <f>OR(P7=TRUE,Q7=TRUE,R7=TRUE,S7=TRUE)</f>
        <v>1</v>
      </c>
      <c r="U7" s="10"/>
      <c r="V7" s="10"/>
    </row>
    <row r="8" ht="27.95" customHeight="1">
      <c r="A8" s="47"/>
      <c r="B8" s="84"/>
      <c r="C8" s="88"/>
      <c r="D8" s="89"/>
      <c r="E8" s="89"/>
      <c r="F8" s="42"/>
      <c r="G8" s="42"/>
      <c r="H8" s="41">
        <f>J8*25-G8</f>
        <v>0</v>
      </c>
      <c r="I8" s="41">
        <f>J8*25</f>
        <v>0</v>
      </c>
      <c r="J8" s="42"/>
      <c r="K8" s="43">
        <f>(100*G8)/(J8*25)/100</f>
      </c>
      <c r="L8" s="42"/>
      <c r="M8" s="56"/>
      <c r="N8" s="34"/>
      <c r="O8" s="45">
        <f>IF(T8=TRUE,"OK","Errore")</f>
      </c>
      <c r="P8" s="46">
        <f>AND(K8&gt;5%,K8&lt;25%,F8="LI")</f>
      </c>
      <c r="Q8" s="46">
        <f>AND(K8&gt;11%,K8&lt;49%,F8="LG")</f>
      </c>
      <c r="R8" s="46">
        <f>AND(K8&gt;23%,K8&lt;61%,F8="LC")</f>
      </c>
      <c r="S8" s="46">
        <f>AND(K8&gt;31%,K8&lt;81%,F8="LA")</f>
      </c>
      <c r="T8" s="46">
        <f>OR(P8=TRUE,Q8=TRUE,R8=TRUE,S8=TRUE)</f>
      </c>
      <c r="U8" s="10"/>
      <c r="V8" s="10"/>
    </row>
    <row r="9" ht="27.95" customHeight="1">
      <c r="A9" s="47"/>
      <c r="B9" s="84"/>
      <c r="C9" s="88"/>
      <c r="D9" s="89"/>
      <c r="E9" s="89"/>
      <c r="F9" s="42"/>
      <c r="G9" s="42"/>
      <c r="H9" s="41">
        <f>J9*25-G9</f>
        <v>0</v>
      </c>
      <c r="I9" s="41">
        <f>J9*25</f>
        <v>0</v>
      </c>
      <c r="J9" s="42"/>
      <c r="K9" s="43">
        <f>(100*G9)/(J9*25)/100</f>
      </c>
      <c r="L9" s="42"/>
      <c r="M9" s="56"/>
      <c r="N9" s="34"/>
      <c r="O9" s="45">
        <f>IF(T9=TRUE,"OK","Errore")</f>
      </c>
      <c r="P9" s="46">
        <f>AND(K9&gt;5%,K9&lt;25%,F9="LI")</f>
      </c>
      <c r="Q9" s="46">
        <f>AND(K9&gt;11%,K9&lt;49%,F9="LG")</f>
      </c>
      <c r="R9" s="46">
        <f>AND(K9&gt;23%,K9&lt;61%,F9="LC")</f>
      </c>
      <c r="S9" s="46">
        <f>AND(K9&gt;31%,K9&lt;81%,F9="LA")</f>
      </c>
      <c r="T9" s="46">
        <f>OR(P9=TRUE,Q9=TRUE,R9=TRUE,S9=TRUE)</f>
      </c>
      <c r="U9" s="10"/>
      <c r="V9" s="10"/>
    </row>
    <row r="10" ht="27.95" customHeight="1">
      <c r="A10" s="72"/>
      <c r="B10" s="73"/>
      <c r="C10" s="74"/>
      <c r="D10" s="75"/>
      <c r="E10" s="75"/>
      <c r="F10" s="70"/>
      <c r="G10" s="70"/>
      <c r="H10" s="69">
        <f>J10*25-G10</f>
        <v>0</v>
      </c>
      <c r="I10" s="69">
        <f>J10*25</f>
        <v>0</v>
      </c>
      <c r="J10" s="70"/>
      <c r="K10" s="68">
        <f>(100*G10)/(J10*25)/100</f>
      </c>
      <c r="L10" s="70"/>
      <c r="M10" s="78"/>
      <c r="N10" s="34"/>
      <c r="O10" s="45">
        <f>IF(T10=TRUE,"OK","Errore")</f>
      </c>
      <c r="P10" s="46">
        <f>AND(K10&gt;5%,K10&lt;25%,F10="LI")</f>
      </c>
      <c r="Q10" s="46">
        <f>AND(K10&gt;11%,K10&lt;49%,F10="LG")</f>
      </c>
      <c r="R10" s="46">
        <f>AND(K10&gt;23%,K10&lt;61%,F10="LC")</f>
      </c>
      <c r="S10" s="46">
        <f>AND(K10&gt;31%,K10&lt;81%,F10="LA")</f>
      </c>
      <c r="T10" s="46">
        <f>OR(P10=TRUE,Q10=TRUE,R10=TRUE,S10=TRUE)</f>
      </c>
      <c r="U10" s="10"/>
      <c r="V10" s="10"/>
    </row>
    <row r="11" ht="27.95" customHeight="1">
      <c r="A11" t="s" s="36">
        <v>37</v>
      </c>
      <c r="B11" t="s" s="59">
        <v>38</v>
      </c>
      <c r="C11" t="s" s="60">
        <v>99</v>
      </c>
      <c r="D11" t="s" s="79">
        <v>100</v>
      </c>
      <c r="E11" t="s" s="79">
        <v>101</v>
      </c>
      <c r="F11" t="s" s="80">
        <v>41</v>
      </c>
      <c r="G11" s="81">
        <v>12</v>
      </c>
      <c r="H11" s="82">
        <f>J11*25-G11</f>
        <v>138</v>
      </c>
      <c r="I11" s="82">
        <f>J11*25</f>
        <v>150</v>
      </c>
      <c r="J11" s="81">
        <v>6</v>
      </c>
      <c r="K11" s="83">
        <f>(100*G11)/(J11*25)/100</f>
        <v>0.08</v>
      </c>
      <c r="L11" t="s" s="80">
        <v>32</v>
      </c>
      <c r="M11" s="44">
        <f>SUM(J11:J18)</f>
        <v>24</v>
      </c>
      <c r="N11" s="34"/>
      <c r="O11" t="s" s="57">
        <f>IF(T11=TRUE,"OK","Errore")</f>
        <v>33</v>
      </c>
      <c r="P11" t="b" s="58">
        <f>AND(K11&gt;5%,K11&lt;25%,F11="LI")</f>
        <v>1</v>
      </c>
      <c r="Q11" t="b" s="58">
        <f>AND(K11&gt;11%,K11&lt;49%,F11="LG")</f>
        <v>0</v>
      </c>
      <c r="R11" t="b" s="58">
        <f>AND(K11&gt;23%,K11&lt;61%,F11="LC")</f>
        <v>0</v>
      </c>
      <c r="S11" t="b" s="58">
        <f>AND(K11&gt;31%,K11&lt;81%,F11="LA")</f>
        <v>0</v>
      </c>
      <c r="T11" t="b" s="58">
        <f>OR(P11=TRUE,Q11=TRUE,R11=TRUE,S11=TRUE)</f>
        <v>1</v>
      </c>
      <c r="U11" s="10"/>
      <c r="V11" s="10"/>
    </row>
    <row r="12" ht="27.95" customHeight="1">
      <c r="A12" s="47"/>
      <c r="B12" s="84"/>
      <c r="C12" t="s" s="86">
        <v>99</v>
      </c>
      <c r="D12" t="s" s="61">
        <v>100</v>
      </c>
      <c r="E12" t="s" s="61">
        <v>102</v>
      </c>
      <c r="F12" t="s" s="55">
        <v>41</v>
      </c>
      <c r="G12" s="62">
        <v>7</v>
      </c>
      <c r="H12" s="41">
        <f>J12*25-G12</f>
        <v>118</v>
      </c>
      <c r="I12" s="41">
        <f>J12*25</f>
        <v>125</v>
      </c>
      <c r="J12" s="62">
        <v>5</v>
      </c>
      <c r="K12" s="43">
        <f>(100*G12)/(J12*25)/100</f>
        <v>0.056</v>
      </c>
      <c r="L12" t="s" s="55">
        <v>56</v>
      </c>
      <c r="M12" s="56"/>
      <c r="N12" s="34"/>
      <c r="O12" t="s" s="57">
        <f>IF(T12=TRUE,"OK","Errore")</f>
        <v>33</v>
      </c>
      <c r="P12" t="b" s="58">
        <f>AND(K12&gt;5%,K12&lt;25%,F12="LI")</f>
        <v>1</v>
      </c>
      <c r="Q12" t="b" s="58">
        <f>AND(K12&gt;11%,K12&lt;49%,F12="LG")</f>
        <v>0</v>
      </c>
      <c r="R12" t="b" s="58">
        <f>AND(K12&gt;23%,K12&lt;61%,F12="LC")</f>
        <v>0</v>
      </c>
      <c r="S12" t="b" s="58">
        <f>AND(K12&gt;31%,K12&lt;81%,F12="LA")</f>
        <v>0</v>
      </c>
      <c r="T12" t="b" s="58">
        <f>OR(P12=TRUE,Q12=TRUE,R12=TRUE,S12=TRUE)</f>
        <v>1</v>
      </c>
      <c r="U12" s="10"/>
      <c r="V12" s="10"/>
    </row>
    <row r="13" ht="27.95" customHeight="1">
      <c r="A13" s="47"/>
      <c r="B13" t="s" s="87">
        <v>103</v>
      </c>
      <c r="C13" t="s" s="86">
        <v>104</v>
      </c>
      <c r="D13" t="s" s="61">
        <v>105</v>
      </c>
      <c r="E13" t="s" s="61">
        <v>106</v>
      </c>
      <c r="F13" t="s" s="55">
        <v>36</v>
      </c>
      <c r="G13" s="62">
        <v>12</v>
      </c>
      <c r="H13" s="41">
        <f>J13*25-G13</f>
        <v>63</v>
      </c>
      <c r="I13" s="41">
        <f>J13*25</f>
        <v>75</v>
      </c>
      <c r="J13" s="62">
        <v>3</v>
      </c>
      <c r="K13" s="43">
        <f>(100*G13)/(J13*25)/100</f>
        <v>0.16</v>
      </c>
      <c r="L13" t="s" s="55">
        <v>32</v>
      </c>
      <c r="M13" s="56"/>
      <c r="N13" s="34"/>
      <c r="O13" t="s" s="57">
        <f>IF(T13=TRUE,"OK","Errore")</f>
        <v>33</v>
      </c>
      <c r="P13" t="b" s="58">
        <f>AND(K13&gt;5%,K13&lt;25%,F13="LI")</f>
        <v>0</v>
      </c>
      <c r="Q13" t="b" s="58">
        <f>AND(K13&gt;11%,K13&lt;49%,F13="LG")</f>
        <v>1</v>
      </c>
      <c r="R13" t="b" s="58">
        <f>AND(K13&gt;23%,K13&lt;61%,F13="LC")</f>
        <v>0</v>
      </c>
      <c r="S13" t="b" s="58">
        <f>AND(K13&gt;31%,K13&lt;81%,F13="LA")</f>
        <v>0</v>
      </c>
      <c r="T13" t="b" s="58">
        <f>OR(P13=TRUE,Q13=TRUE,R13=TRUE,S13=TRUE)</f>
        <v>1</v>
      </c>
      <c r="U13" s="10"/>
      <c r="V13" s="10"/>
    </row>
    <row r="14" ht="27.95" customHeight="1">
      <c r="A14" s="47"/>
      <c r="B14" s="84"/>
      <c r="C14" t="s" s="86">
        <v>104</v>
      </c>
      <c r="D14" t="s" s="61">
        <v>105</v>
      </c>
      <c r="E14" t="s" s="61">
        <v>107</v>
      </c>
      <c r="F14" t="s" s="55">
        <v>36</v>
      </c>
      <c r="G14" s="62">
        <v>12</v>
      </c>
      <c r="H14" s="41">
        <f>J14*25-G14</f>
        <v>63</v>
      </c>
      <c r="I14" s="41">
        <f>J14*25</f>
        <v>75</v>
      </c>
      <c r="J14" s="62">
        <v>3</v>
      </c>
      <c r="K14" s="43">
        <f>(100*G14)/(J14*25)/100</f>
        <v>0.16</v>
      </c>
      <c r="L14" t="s" s="55">
        <v>56</v>
      </c>
      <c r="M14" s="56"/>
      <c r="N14" s="34"/>
      <c r="O14" t="s" s="57">
        <f>IF(T14=TRUE,"OK","Errore")</f>
        <v>33</v>
      </c>
      <c r="P14" t="b" s="58">
        <f>AND(K14&gt;5%,K14&lt;25%,F14="LI")</f>
        <v>0</v>
      </c>
      <c r="Q14" t="b" s="58">
        <f>AND(K14&gt;11%,K14&lt;49%,F14="LG")</f>
        <v>1</v>
      </c>
      <c r="R14" t="b" s="58">
        <f>AND(K14&gt;23%,K14&lt;61%,F14="LC")</f>
        <v>0</v>
      </c>
      <c r="S14" t="b" s="58">
        <f>AND(K14&gt;31%,K14&lt;81%,F14="LA")</f>
        <v>0</v>
      </c>
      <c r="T14" t="b" s="58">
        <f>OR(P14=TRUE,Q14=TRUE,R14=TRUE,S14=TRUE)</f>
        <v>1</v>
      </c>
      <c r="U14" s="10"/>
      <c r="V14" s="10"/>
    </row>
    <row r="15" ht="27.95" customHeight="1">
      <c r="A15" s="47"/>
      <c r="B15" t="s" s="87">
        <v>45</v>
      </c>
      <c r="C15" t="s" s="86">
        <v>108</v>
      </c>
      <c r="D15" t="s" s="61">
        <v>109</v>
      </c>
      <c r="E15" t="s" s="61">
        <v>101</v>
      </c>
      <c r="F15" t="s" s="55">
        <v>36</v>
      </c>
      <c r="G15" s="62">
        <v>28</v>
      </c>
      <c r="H15" s="41">
        <f>J15*25-G15</f>
        <v>72</v>
      </c>
      <c r="I15" s="41">
        <f>J15*25</f>
        <v>100</v>
      </c>
      <c r="J15" s="62">
        <v>4</v>
      </c>
      <c r="K15" s="43">
        <f>(100*G15)/(J15*25)/100</f>
        <v>0.28</v>
      </c>
      <c r="L15" t="s" s="55">
        <v>56</v>
      </c>
      <c r="M15" s="56"/>
      <c r="N15" s="34"/>
      <c r="O15" t="s" s="57">
        <f>IF(T15=TRUE,"OK","Errore")</f>
        <v>33</v>
      </c>
      <c r="P15" t="b" s="58">
        <f>AND(K15&gt;5%,K15&lt;25%,F15="LI")</f>
        <v>0</v>
      </c>
      <c r="Q15" t="b" s="58">
        <f>AND(K15&gt;11%,K15&lt;49%,F15="LG")</f>
        <v>1</v>
      </c>
      <c r="R15" t="b" s="58">
        <f>AND(K15&gt;23%,K15&lt;61%,F15="LC")</f>
        <v>0</v>
      </c>
      <c r="S15" t="b" s="58">
        <f>AND(K15&gt;31%,K15&lt;81%,F15="LA")</f>
        <v>0</v>
      </c>
      <c r="T15" t="b" s="58">
        <f>OR(P15=TRUE,Q15=TRUE,R15=TRUE,S15=TRUE)</f>
        <v>1</v>
      </c>
      <c r="U15" s="10"/>
      <c r="V15" s="10"/>
    </row>
    <row r="16" ht="27.95" customHeight="1">
      <c r="A16" s="47"/>
      <c r="B16" t="s" s="87">
        <v>45</v>
      </c>
      <c r="C16" t="s" s="86">
        <v>46</v>
      </c>
      <c r="D16" t="s" s="61">
        <v>110</v>
      </c>
      <c r="E16" t="s" s="61">
        <v>48</v>
      </c>
      <c r="F16" t="s" s="55">
        <v>31</v>
      </c>
      <c r="G16" s="62">
        <v>28</v>
      </c>
      <c r="H16" s="41">
        <f>J16*25-G16</f>
        <v>47</v>
      </c>
      <c r="I16" s="41">
        <f>J16*25</f>
        <v>75</v>
      </c>
      <c r="J16" s="62">
        <v>3</v>
      </c>
      <c r="K16" s="43">
        <f>(100*G16)/(J16*25)/100</f>
        <v>0.373333333333333</v>
      </c>
      <c r="L16" t="s" s="55">
        <v>56</v>
      </c>
      <c r="M16" s="56"/>
      <c r="N16" s="34"/>
      <c r="O16" t="s" s="57">
        <f>IF(T16=TRUE,"OK","Errore")</f>
        <v>33</v>
      </c>
      <c r="P16" t="b" s="58">
        <f>AND(K16&gt;5%,K16&lt;25%,F16="LI")</f>
        <v>0</v>
      </c>
      <c r="Q16" t="b" s="58">
        <f>AND(K16&gt;11%,K16&lt;49%,F16="LG")</f>
        <v>0</v>
      </c>
      <c r="R16" t="b" s="58">
        <f>AND(K16&gt;23%,K16&lt;61%,F16="LC")</f>
        <v>1</v>
      </c>
      <c r="S16" t="b" s="58">
        <f>AND(K16&gt;31%,K16&lt;81%,F16="LA")</f>
        <v>0</v>
      </c>
      <c r="T16" t="b" s="58">
        <f>OR(P16=TRUE,Q16=TRUE,R16=TRUE,S16=TRUE)</f>
        <v>1</v>
      </c>
      <c r="U16" s="10"/>
      <c r="V16" s="10"/>
    </row>
    <row r="17" ht="27.95" customHeight="1">
      <c r="A17" s="47"/>
      <c r="B17" s="84"/>
      <c r="C17" s="88"/>
      <c r="D17" s="89"/>
      <c r="E17" s="89"/>
      <c r="F17" s="42"/>
      <c r="G17" s="42"/>
      <c r="H17" s="41">
        <f>J17*25-G17</f>
        <v>0</v>
      </c>
      <c r="I17" s="41">
        <f>J17*25</f>
        <v>0</v>
      </c>
      <c r="J17" s="42"/>
      <c r="K17" s="43">
        <f>(100*G17)/(J17*25)/100</f>
      </c>
      <c r="L17" s="42"/>
      <c r="M17" s="56"/>
      <c r="N17" s="34"/>
      <c r="O17" s="45">
        <f>IF(T17=TRUE,"OK","Errore")</f>
      </c>
      <c r="P17" s="46">
        <f>AND(K17&gt;5%,K17&lt;25%,F17="LI")</f>
      </c>
      <c r="Q17" s="46">
        <f>AND(K17&gt;11%,K17&lt;49%,F17="LG")</f>
      </c>
      <c r="R17" s="46">
        <f>AND(K17&gt;23%,K17&lt;61%,F17="LC")</f>
      </c>
      <c r="S17" s="46">
        <f>AND(K17&gt;31%,K17&lt;81%,F17="LA")</f>
      </c>
      <c r="T17" s="46">
        <f>OR(P17=TRUE,Q17=TRUE,R17=TRUE,S17=TRUE)</f>
      </c>
      <c r="U17" s="10"/>
      <c r="V17" s="10"/>
    </row>
    <row r="18" ht="27.95" customHeight="1">
      <c r="A18" s="72"/>
      <c r="B18" s="73"/>
      <c r="C18" s="74"/>
      <c r="D18" s="75"/>
      <c r="E18" s="75"/>
      <c r="F18" s="70"/>
      <c r="G18" s="70"/>
      <c r="H18" s="69">
        <f>J18*25-G18</f>
        <v>0</v>
      </c>
      <c r="I18" s="69">
        <f>J18*25</f>
        <v>0</v>
      </c>
      <c r="J18" s="70"/>
      <c r="K18" s="68">
        <f>(100*G18)/(J18*25)/100</f>
      </c>
      <c r="L18" s="70"/>
      <c r="M18" s="78"/>
      <c r="N18" s="34"/>
      <c r="O18" s="45">
        <f>IF(T18=TRUE,"OK","Errore")</f>
      </c>
      <c r="P18" s="46">
        <f>AND(K18&gt;5%,K18&lt;25%,F18="LI")</f>
      </c>
      <c r="Q18" s="46">
        <f>AND(K18&gt;11%,K18&lt;49%,F18="LG")</f>
      </c>
      <c r="R18" s="46">
        <f>AND(K18&gt;23%,K18&lt;61%,F18="LC")</f>
      </c>
      <c r="S18" s="46">
        <f>AND(K18&gt;31%,K18&lt;81%,F18="LA")</f>
      </c>
      <c r="T18" s="46">
        <f>OR(P18=TRUE,Q18=TRUE,R18=TRUE,S18=TRUE)</f>
      </c>
      <c r="U18" s="10"/>
      <c r="V18" s="10"/>
    </row>
    <row r="19" ht="27.95" customHeight="1">
      <c r="A19" t="s" s="36">
        <v>49</v>
      </c>
      <c r="B19" t="s" s="59">
        <v>111</v>
      </c>
      <c r="C19" t="s" s="60">
        <v>53</v>
      </c>
      <c r="D19" t="s" s="79">
        <v>112</v>
      </c>
      <c r="E19" t="s" s="79">
        <v>113</v>
      </c>
      <c r="F19" t="s" s="80">
        <v>36</v>
      </c>
      <c r="G19" s="81">
        <v>24</v>
      </c>
      <c r="H19" s="82">
        <f>J19*25-G19</f>
        <v>76</v>
      </c>
      <c r="I19" s="82">
        <f>J19*25</f>
        <v>100</v>
      </c>
      <c r="J19" s="81">
        <v>4</v>
      </c>
      <c r="K19" s="83">
        <f>(100*G19)/(J19*25)/100</f>
        <v>0.24</v>
      </c>
      <c r="L19" t="s" s="80">
        <v>32</v>
      </c>
      <c r="M19" s="44">
        <f>SUM(J19:J22)</f>
        <v>14</v>
      </c>
      <c r="N19" s="34"/>
      <c r="O19" t="s" s="57">
        <f>IF(T19=TRUE,"OK","Errore")</f>
        <v>33</v>
      </c>
      <c r="P19" t="b" s="58">
        <f>AND(K19&gt;5%,K19&lt;25%,F19="LI")</f>
        <v>0</v>
      </c>
      <c r="Q19" t="b" s="58">
        <f>AND(K19&gt;11%,K19&lt;49%,F19="LG")</f>
        <v>1</v>
      </c>
      <c r="R19" t="b" s="58">
        <f>AND(K19&gt;23%,K19&lt;61%,F19="LC")</f>
        <v>0</v>
      </c>
      <c r="S19" t="b" s="58">
        <f>AND(K19&gt;31%,K19&lt;81%,F19="LA")</f>
        <v>0</v>
      </c>
      <c r="T19" t="b" s="58">
        <f>OR(P19=TRUE,Q19=TRUE,R19=TRUE,S19=TRUE)</f>
        <v>1</v>
      </c>
      <c r="U19" s="10"/>
      <c r="V19" s="10"/>
    </row>
    <row r="20" ht="27.95" customHeight="1">
      <c r="A20" s="47"/>
      <c r="B20" t="s" s="87">
        <v>92</v>
      </c>
      <c r="C20" t="s" s="86">
        <v>114</v>
      </c>
      <c r="D20" t="s" s="61">
        <v>115</v>
      </c>
      <c r="E20" t="s" s="61">
        <v>116</v>
      </c>
      <c r="F20" t="s" s="55">
        <v>31</v>
      </c>
      <c r="G20" s="62">
        <v>24</v>
      </c>
      <c r="H20" s="41">
        <f>J20*25-G20</f>
        <v>76</v>
      </c>
      <c r="I20" s="41">
        <f>J20*25</f>
        <v>100</v>
      </c>
      <c r="J20" s="62">
        <v>4</v>
      </c>
      <c r="K20" s="43">
        <f>(100*G20)/(J20*25)/100</f>
        <v>0.24</v>
      </c>
      <c r="L20" t="s" s="55">
        <v>56</v>
      </c>
      <c r="M20" s="56"/>
      <c r="N20" s="34"/>
      <c r="O20" t="s" s="57">
        <f>IF(T20=TRUE,"OK","Errore")</f>
        <v>33</v>
      </c>
      <c r="P20" t="b" s="58">
        <f>AND(K20&gt;5%,K20&lt;25%,F20="LI")</f>
        <v>0</v>
      </c>
      <c r="Q20" t="b" s="58">
        <f>AND(K20&gt;11%,K20&lt;49%,F20="LG")</f>
        <v>0</v>
      </c>
      <c r="R20" t="b" s="58">
        <f>AND(K20&gt;23%,K20&lt;61%,F20="LC")</f>
        <v>1</v>
      </c>
      <c r="S20" t="b" s="58">
        <f>AND(K20&gt;31%,K20&lt;81%,F20="LA")</f>
        <v>0</v>
      </c>
      <c r="T20" t="b" s="58">
        <f>OR(P20=TRUE,Q20=TRUE,R20=TRUE,S20=TRUE)</f>
        <v>1</v>
      </c>
      <c r="U20" s="10"/>
      <c r="V20" s="10"/>
    </row>
    <row r="21" ht="27.95" customHeight="1">
      <c r="A21" s="47"/>
      <c r="B21" t="s" s="87">
        <v>38</v>
      </c>
      <c r="C21" t="s" s="86">
        <v>99</v>
      </c>
      <c r="D21" t="s" s="61">
        <v>100</v>
      </c>
      <c r="E21" t="s" s="61">
        <v>117</v>
      </c>
      <c r="F21" t="s" s="55">
        <v>36</v>
      </c>
      <c r="G21" s="62">
        <v>20</v>
      </c>
      <c r="H21" s="41">
        <f>J21*25-G21</f>
        <v>130</v>
      </c>
      <c r="I21" s="41">
        <f>J21*25</f>
        <v>150</v>
      </c>
      <c r="J21" s="62">
        <v>6</v>
      </c>
      <c r="K21" s="43">
        <f>(100*G21)/(J21*25)/100</f>
        <v>0.133333333333333</v>
      </c>
      <c r="L21" t="s" s="55">
        <v>56</v>
      </c>
      <c r="M21" s="56"/>
      <c r="N21" s="34"/>
      <c r="O21" t="s" s="57">
        <f>IF(T21=TRUE,"OK","Errore")</f>
        <v>33</v>
      </c>
      <c r="P21" t="b" s="58">
        <f>AND(K21&gt;5%,K21&lt;25%,F21="LI")</f>
        <v>0</v>
      </c>
      <c r="Q21" t="b" s="58">
        <f>AND(K21&gt;11%,K21&lt;49%,F21="LG")</f>
        <v>1</v>
      </c>
      <c r="R21" t="b" s="58">
        <f>AND(K21&gt;23%,K21&lt;61%,F21="LC")</f>
        <v>0</v>
      </c>
      <c r="S21" t="b" s="58">
        <f>AND(K21&gt;31%,K21&lt;81%,F21="LA")</f>
        <v>0</v>
      </c>
      <c r="T21" t="b" s="58">
        <f>OR(P21=TRUE,Q21=TRUE,R21=TRUE,S21=TRUE)</f>
        <v>1</v>
      </c>
      <c r="U21" s="10"/>
      <c r="V21" s="10"/>
    </row>
    <row r="22" ht="27.95" customHeight="1">
      <c r="A22" s="72"/>
      <c r="B22" s="73"/>
      <c r="C22" s="74"/>
      <c r="D22" s="75"/>
      <c r="E22" s="75"/>
      <c r="F22" s="70"/>
      <c r="G22" s="70"/>
      <c r="H22" s="69">
        <f>J22*25-G22</f>
        <v>0</v>
      </c>
      <c r="I22" s="69">
        <f>J22*25</f>
        <v>0</v>
      </c>
      <c r="J22" s="70"/>
      <c r="K22" s="68">
        <f>(100*G22)/(J22*25)/100</f>
      </c>
      <c r="L22" s="70"/>
      <c r="M22" s="78"/>
      <c r="N22" s="34"/>
      <c r="O22" s="45">
        <f>IF(T22=TRUE,"OK","Errore")</f>
      </c>
      <c r="P22" s="46">
        <f>AND(K22&gt;5%,K22&lt;25%,F22="LI")</f>
      </c>
      <c r="Q22" s="46">
        <f>AND(K22&gt;11%,K22&lt;49%,F22="LG")</f>
      </c>
      <c r="R22" s="46">
        <f>AND(K22&gt;23%,K22&lt;61%,F22="LC")</f>
      </c>
      <c r="S22" s="46">
        <f>AND(K22&gt;31%,K22&lt;81%,F22="LA")</f>
      </c>
      <c r="T22" s="46">
        <f>OR(P22=TRUE,Q22=TRUE,R22=TRUE,S22=TRUE)</f>
      </c>
      <c r="U22" s="10"/>
      <c r="V22" s="10"/>
    </row>
    <row r="23" ht="27.95" customHeight="1">
      <c r="A23" t="s" s="36">
        <v>57</v>
      </c>
      <c r="B23" t="s" s="59">
        <v>103</v>
      </c>
      <c r="C23" t="s" s="60">
        <v>104</v>
      </c>
      <c r="D23" t="s" s="79">
        <v>105</v>
      </c>
      <c r="E23" t="s" s="79">
        <v>118</v>
      </c>
      <c r="F23" t="s" s="80">
        <v>31</v>
      </c>
      <c r="G23" s="81">
        <v>18</v>
      </c>
      <c r="H23" s="82">
        <f>J23*25-G23</f>
        <v>57</v>
      </c>
      <c r="I23" s="82">
        <f>J23*25</f>
        <v>75</v>
      </c>
      <c r="J23" s="81">
        <v>3</v>
      </c>
      <c r="K23" s="83">
        <f>(100*G23)/(J23*25)/100</f>
        <v>0.24</v>
      </c>
      <c r="L23" t="s" s="80">
        <v>56</v>
      </c>
      <c r="M23" s="44">
        <f>SUM(J23:J26)</f>
        <v>6</v>
      </c>
      <c r="N23" s="34"/>
      <c r="O23" t="s" s="57">
        <f>IF(T23=TRUE,"OK","Errore")</f>
        <v>33</v>
      </c>
      <c r="P23" t="b" s="58">
        <f>AND(K23&gt;5%,K23&lt;25%,F23="LI")</f>
        <v>0</v>
      </c>
      <c r="Q23" t="b" s="58">
        <f>AND(K23&gt;11%,K23&lt;49%,F23="LG")</f>
        <v>0</v>
      </c>
      <c r="R23" t="b" s="58">
        <f>AND(K23&gt;23%,K23&lt;61%,F23="LC")</f>
        <v>1</v>
      </c>
      <c r="S23" t="b" s="58">
        <f>AND(K23&gt;31%,K23&lt;81%,F23="LA")</f>
        <v>0</v>
      </c>
      <c r="T23" t="b" s="58">
        <f>OR(P23=TRUE,Q23=TRUE,R23=TRUE,S23=TRUE)</f>
        <v>1</v>
      </c>
      <c r="U23" s="10"/>
      <c r="V23" s="10"/>
    </row>
    <row r="24" ht="27.95" customHeight="1">
      <c r="A24" s="47"/>
      <c r="B24" t="s" s="87">
        <v>79</v>
      </c>
      <c r="C24" t="s" s="86">
        <v>119</v>
      </c>
      <c r="D24" t="s" s="61">
        <v>120</v>
      </c>
      <c r="E24" t="s" s="61">
        <v>121</v>
      </c>
      <c r="F24" t="s" s="55">
        <v>31</v>
      </c>
      <c r="G24" s="62">
        <v>18</v>
      </c>
      <c r="H24" s="41">
        <f>J24*25-G24</f>
        <v>57</v>
      </c>
      <c r="I24" s="41">
        <f>J24*25</f>
        <v>75</v>
      </c>
      <c r="J24" s="62">
        <v>3</v>
      </c>
      <c r="K24" s="43">
        <f>(100*G24)/(J24*25)/100</f>
        <v>0.24</v>
      </c>
      <c r="L24" t="s" s="55">
        <v>56</v>
      </c>
      <c r="M24" s="56"/>
      <c r="N24" s="34"/>
      <c r="O24" t="s" s="57">
        <f>IF(T24=TRUE,"OK","Errore")</f>
        <v>33</v>
      </c>
      <c r="P24" t="b" s="58">
        <f>AND(K24&gt;5%,K24&lt;25%,F24="LI")</f>
        <v>0</v>
      </c>
      <c r="Q24" t="b" s="58">
        <f>AND(K24&gt;11%,K24&lt;49%,F24="LG")</f>
        <v>0</v>
      </c>
      <c r="R24" t="b" s="58">
        <f>AND(K24&gt;23%,K24&lt;61%,F24="LC")</f>
        <v>1</v>
      </c>
      <c r="S24" t="b" s="58">
        <f>AND(K24&gt;31%,K24&lt;81%,F24="LA")</f>
        <v>0</v>
      </c>
      <c r="T24" t="b" s="58">
        <f>OR(P24=TRUE,Q24=TRUE,R24=TRUE,S24=TRUE)</f>
        <v>1</v>
      </c>
      <c r="U24" s="10"/>
      <c r="V24" s="10"/>
    </row>
    <row r="25" ht="27.95" customHeight="1">
      <c r="A25" s="47"/>
      <c r="B25" s="84"/>
      <c r="C25" s="88"/>
      <c r="D25" s="89"/>
      <c r="E25" s="89"/>
      <c r="F25" s="42"/>
      <c r="G25" s="42"/>
      <c r="H25" s="41">
        <f>J25*25-G25</f>
        <v>0</v>
      </c>
      <c r="I25" s="41">
        <f>J25*25</f>
        <v>0</v>
      </c>
      <c r="J25" s="42"/>
      <c r="K25" s="43">
        <f>(100*G25)/(J25*25)/100</f>
      </c>
      <c r="L25" s="42"/>
      <c r="M25" s="56"/>
      <c r="N25" s="34"/>
      <c r="O25" s="45">
        <f>IF(T25=TRUE,"OK","Errore")</f>
      </c>
      <c r="P25" s="46">
        <f>AND(K25&gt;5%,K25&lt;25%,F25="LI")</f>
      </c>
      <c r="Q25" s="46">
        <f>AND(K25&gt;11%,K25&lt;49%,F25="LG")</f>
      </c>
      <c r="R25" s="46">
        <f>AND(K25&gt;23%,K25&lt;61%,F25="LC")</f>
      </c>
      <c r="S25" s="46">
        <f>AND(K25&gt;31%,K25&lt;81%,F25="LA")</f>
      </c>
      <c r="T25" s="46">
        <f>OR(P25=TRUE,Q25=TRUE,R25=TRUE,S25=TRUE)</f>
      </c>
      <c r="U25" s="10"/>
      <c r="V25" s="10"/>
    </row>
    <row r="26" ht="33" customHeight="1">
      <c r="A26" s="72"/>
      <c r="B26" s="73"/>
      <c r="C26" s="74"/>
      <c r="D26" s="75"/>
      <c r="E26" s="75"/>
      <c r="F26" s="70"/>
      <c r="G26" s="70"/>
      <c r="H26" s="69">
        <f>J26*25-G26</f>
        <v>0</v>
      </c>
      <c r="I26" s="69">
        <f>J26*25</f>
        <v>0</v>
      </c>
      <c r="J26" s="70"/>
      <c r="K26" s="68">
        <f>(100*G26)/(J26*25)/100</f>
      </c>
      <c r="L26" s="70"/>
      <c r="M26" s="78"/>
      <c r="N26" s="34"/>
      <c r="O26" s="45">
        <f>IF(T26=TRUE,"OK","Errore")</f>
      </c>
      <c r="P26" s="46">
        <f>AND(K26&gt;5%,K26&lt;25%,F26="LI")</f>
      </c>
      <c r="Q26" s="46">
        <f>AND(K26&gt;11%,K26&lt;49%,F26="LG")</f>
      </c>
      <c r="R26" s="46">
        <f>AND(K26&gt;23%,K26&lt;61%,F26="LC")</f>
      </c>
      <c r="S26" s="46">
        <f>AND(K26&gt;31%,K26&lt;81%,F26="LA")</f>
      </c>
      <c r="T26" s="46">
        <f>OR(P26=TRUE,Q26=TRUE,R26=TRUE,S26=TRUE)</f>
      </c>
      <c r="U26" s="10"/>
      <c r="V26" s="10"/>
    </row>
    <row r="27" ht="50.1" customHeight="1">
      <c r="A27" t="s" s="14">
        <v>61</v>
      </c>
      <c r="B27" t="s" s="90">
        <v>63</v>
      </c>
      <c r="C27" t="s" s="90">
        <v>63</v>
      </c>
      <c r="D27" t="s" s="90">
        <v>63</v>
      </c>
      <c r="E27" t="s" s="91">
        <v>63</v>
      </c>
      <c r="F27" t="s" s="92">
        <v>63</v>
      </c>
      <c r="G27" t="s" s="92">
        <v>63</v>
      </c>
      <c r="H27" t="s" s="92">
        <v>63</v>
      </c>
      <c r="I27" s="93">
        <f>J27*25</f>
        <v>150</v>
      </c>
      <c r="J27" s="93">
        <v>6</v>
      </c>
      <c r="K27" t="s" s="92">
        <v>63</v>
      </c>
      <c r="L27" t="s" s="92">
        <v>63</v>
      </c>
      <c r="M27" s="94">
        <f>J27</f>
        <v>6</v>
      </c>
      <c r="N27" s="34"/>
      <c r="O27" s="95"/>
      <c r="P27" s="10"/>
      <c r="Q27" s="10"/>
      <c r="R27" s="10"/>
      <c r="S27" s="10"/>
      <c r="T27" s="10"/>
      <c r="U27" s="10"/>
      <c r="V27" s="10"/>
    </row>
    <row r="28" ht="16.5" customHeight="1">
      <c r="A28" s="96"/>
      <c r="B28" s="97"/>
      <c r="C28" s="98"/>
      <c r="D28" s="99"/>
      <c r="E28" s="100"/>
      <c r="F28" s="101"/>
      <c r="G28" s="101"/>
      <c r="H28" s="101"/>
      <c r="I28" s="101"/>
      <c r="J28" s="101"/>
      <c r="K28" s="105"/>
      <c r="L28" s="102"/>
      <c r="M28" s="106"/>
      <c r="N28" s="34"/>
      <c r="O28" t="s" s="57">
        <f>IF(T28=TRUE,"OK","Errore")</f>
        <v>65</v>
      </c>
      <c r="P28" t="b" s="58">
        <f>AND(K28&gt;5%,K28&lt;25%,F28="LI")</f>
        <v>0</v>
      </c>
      <c r="Q28" t="b" s="58">
        <f>AND(K28&gt;11%,K28&lt;49%,F28="LG")</f>
        <v>0</v>
      </c>
      <c r="R28" t="b" s="58">
        <f>AND(K28&gt;23%,K28&lt;61%,F28="LC")</f>
        <v>0</v>
      </c>
      <c r="S28" t="b" s="58">
        <f>AND(K28&gt;31%,K28&lt;81%,F28="LA")</f>
        <v>0</v>
      </c>
      <c r="T28" t="b" s="58">
        <f>OR(P28=TRUE,Q28=TRUE,R28=TRUE,S28=TRUE)</f>
        <v>0</v>
      </c>
      <c r="U28" s="10"/>
      <c r="V28" s="10"/>
    </row>
    <row r="29" ht="16.5" customHeight="1">
      <c r="A29" s="107"/>
      <c r="B29" s="108"/>
      <c r="C29" s="109"/>
      <c r="D29" s="200"/>
      <c r="E29" s="111"/>
      <c r="F29" s="112"/>
      <c r="G29" s="112"/>
      <c r="H29" s="190"/>
      <c r="I29" s="190"/>
      <c r="J29" s="112"/>
      <c r="K29" s="116"/>
      <c r="L29" s="117"/>
      <c r="M29" s="118"/>
      <c r="N29" s="34"/>
      <c r="O29" t="s" s="57">
        <f>IF(T29=TRUE,"OK","Errore")</f>
        <v>65</v>
      </c>
      <c r="P29" t="b" s="58">
        <f>AND(K29&gt;5%,K29&lt;25%,F29="LI")</f>
        <v>0</v>
      </c>
      <c r="Q29" t="b" s="58">
        <f>AND(K29&gt;11%,K29&lt;49%,F29="LG")</f>
        <v>0</v>
      </c>
      <c r="R29" t="b" s="58">
        <f>AND(K29&gt;23%,K29&lt;61%,F29="LC")</f>
        <v>0</v>
      </c>
      <c r="S29" t="b" s="58">
        <f>AND(K29&gt;31%,K29&lt;81%,F29="LA")</f>
        <v>0</v>
      </c>
      <c r="T29" t="b" s="58">
        <f>OR(P29=TRUE,Q29=TRUE,R29=TRUE,S29=TRUE)</f>
        <v>0</v>
      </c>
      <c r="U29" s="10"/>
      <c r="V29" s="10"/>
    </row>
    <row r="30" ht="38.1" customHeight="1">
      <c r="A30" t="s" s="36">
        <v>66</v>
      </c>
      <c r="B30" t="s" s="201">
        <v>122</v>
      </c>
      <c r="C30" t="s" s="80">
        <v>122</v>
      </c>
      <c r="D30" t="s" s="202">
        <v>122</v>
      </c>
      <c r="E30" t="s" s="203">
        <v>122</v>
      </c>
      <c r="F30" s="157"/>
      <c r="G30" s="157"/>
      <c r="H30" s="41">
        <f>J30*25-G30</f>
        <v>0</v>
      </c>
      <c r="I30" s="41">
        <f>J30*25</f>
        <v>0</v>
      </c>
      <c r="J30" s="204"/>
      <c r="K30" s="43">
        <f>(100*G30)/(J30*25)/100</f>
      </c>
      <c r="L30" s="157"/>
      <c r="M30" s="44">
        <f>J30+J31</f>
        <v>0</v>
      </c>
      <c r="N30" s="34"/>
      <c r="O30" s="45">
        <f>IF(T30=TRUE,"OK","Errore")</f>
      </c>
      <c r="P30" s="46">
        <f>AND(K30&gt;5%,K30&lt;25%,F30="LI")</f>
      </c>
      <c r="Q30" s="46">
        <f>AND(K30&gt;11%,K30&lt;49%,F30="LG")</f>
      </c>
      <c r="R30" s="46">
        <f>AND(K30&gt;23%,K30&lt;61%,F30="LC")</f>
      </c>
      <c r="S30" s="46">
        <f>AND(K30&gt;31%,K30&lt;81%,F30="LA")</f>
      </c>
      <c r="T30" s="46">
        <f>OR(P30=TRUE,Q30=TRUE,R30=TRUE,S30=TRUE)</f>
      </c>
      <c r="U30" s="10"/>
      <c r="V30" s="10"/>
    </row>
    <row r="31" ht="41.1" customHeight="1">
      <c r="A31" s="72"/>
      <c r="B31" t="s" s="205">
        <v>123</v>
      </c>
      <c r="C31" s="206"/>
      <c r="D31" s="206"/>
      <c r="E31" s="207"/>
      <c r="F31" t="s" s="208">
        <v>63</v>
      </c>
      <c r="G31" t="s" s="208">
        <v>63</v>
      </c>
      <c r="H31" t="s" s="208">
        <v>63</v>
      </c>
      <c r="I31" s="69">
        <f>J31*25</f>
        <v>0</v>
      </c>
      <c r="J31" s="70"/>
      <c r="K31" t="s" s="208">
        <v>63</v>
      </c>
      <c r="L31" t="s" s="208">
        <v>32</v>
      </c>
      <c r="M31" s="78"/>
      <c r="N31" s="34"/>
      <c r="O31" s="209"/>
      <c r="P31" s="10"/>
      <c r="Q31" s="10"/>
      <c r="R31" s="10"/>
      <c r="S31" s="10"/>
      <c r="T31" s="10"/>
      <c r="U31" s="10"/>
      <c r="V31" s="10"/>
    </row>
    <row r="32" ht="36.6" customHeight="1">
      <c r="A32" s="138"/>
      <c r="B32" s="138"/>
      <c r="C32" s="138"/>
      <c r="D32" s="138"/>
      <c r="E32" s="139"/>
      <c r="F32" s="140"/>
      <c r="G32" s="138"/>
      <c r="H32" s="138"/>
      <c r="I32" s="20"/>
      <c r="J32" s="138"/>
      <c r="K32" s="138"/>
      <c r="L32" s="138"/>
      <c r="M32" s="138"/>
      <c r="N32" s="10"/>
      <c r="O32" s="141"/>
      <c r="P32" s="10"/>
      <c r="Q32" s="10"/>
      <c r="R32" s="10"/>
      <c r="S32" s="10"/>
      <c r="T32" s="10"/>
      <c r="U32" s="10"/>
      <c r="V32" s="10"/>
    </row>
    <row r="33" ht="36.6" customHeight="1">
      <c r="A33" s="10"/>
      <c r="B33" s="10"/>
      <c r="C33" s="10"/>
      <c r="D33" s="10"/>
      <c r="E33" t="s" s="142">
        <v>124</v>
      </c>
      <c r="F33" s="143">
        <f>M5+M11+M19+M23+M27+M30</f>
        <v>60</v>
      </c>
      <c r="G33" s="144"/>
      <c r="H33" s="10"/>
      <c r="I33" s="145"/>
      <c r="J33" s="10"/>
      <c r="K33" s="10"/>
      <c r="L33" s="10"/>
      <c r="M33" s="10"/>
      <c r="N33" s="10"/>
      <c r="O33" s="10"/>
      <c r="P33" s="10"/>
      <c r="Q33" s="10"/>
      <c r="R33" s="10"/>
      <c r="S33" s="10"/>
      <c r="T33" s="10"/>
      <c r="U33" s="10"/>
      <c r="V33" s="10"/>
    </row>
    <row r="34" ht="36.6" customHeight="1">
      <c r="A34" s="10"/>
      <c r="B34" s="10"/>
      <c r="C34" s="10"/>
      <c r="D34" s="10"/>
      <c r="E34" t="s" s="142">
        <v>125</v>
      </c>
      <c r="F34" s="143">
        <f>SUM(G5:G31)</f>
        <v>267</v>
      </c>
      <c r="G34" s="144"/>
      <c r="H34" s="10"/>
      <c r="I34" s="145"/>
      <c r="J34" s="10"/>
      <c r="K34" s="10"/>
      <c r="L34" s="10"/>
      <c r="M34" s="10"/>
      <c r="N34" s="10"/>
      <c r="O34" s="10"/>
      <c r="P34" s="10"/>
      <c r="Q34" s="10"/>
      <c r="R34" s="10"/>
      <c r="S34" s="10"/>
      <c r="T34" s="10"/>
      <c r="U34" s="10"/>
      <c r="V34" s="10"/>
    </row>
    <row r="35" ht="36.6" customHeight="1">
      <c r="A35" s="10"/>
      <c r="B35" s="10"/>
      <c r="C35" s="10"/>
      <c r="D35" s="10"/>
      <c r="E35" t="s" s="142">
        <v>126</v>
      </c>
      <c r="F35" s="143">
        <f>COUNTIF(L5:L31,"E")</f>
        <v>7</v>
      </c>
      <c r="G35" s="144"/>
      <c r="H35" s="10"/>
      <c r="I35" s="145"/>
      <c r="J35" s="10"/>
      <c r="K35" s="10"/>
      <c r="L35" s="10"/>
      <c r="M35" s="10"/>
      <c r="N35" s="10"/>
      <c r="O35" s="10"/>
      <c r="P35" s="10"/>
      <c r="Q35" s="10"/>
      <c r="R35" s="10"/>
      <c r="S35" s="10"/>
      <c r="T35" s="10"/>
      <c r="U35" s="10"/>
      <c r="V35" s="10"/>
    </row>
    <row r="36" ht="36.6" customHeight="1">
      <c r="A36" s="10"/>
      <c r="B36" s="10"/>
      <c r="C36" s="10"/>
      <c r="D36" s="10"/>
      <c r="E36" s="146"/>
      <c r="F36" s="210"/>
      <c r="G36" s="10"/>
      <c r="H36" s="10"/>
      <c r="I36" s="145"/>
      <c r="J36" s="10"/>
      <c r="K36" s="10"/>
      <c r="L36" s="10"/>
      <c r="M36" s="10"/>
      <c r="N36" s="10"/>
      <c r="O36" s="10"/>
      <c r="P36" s="10"/>
      <c r="Q36" s="10"/>
      <c r="R36" s="10"/>
      <c r="S36" s="10"/>
      <c r="T36" s="10"/>
      <c r="U36" s="10"/>
      <c r="V36" s="10"/>
    </row>
    <row r="37" ht="36.6" customHeight="1">
      <c r="A37" s="10"/>
      <c r="B37" s="10"/>
      <c r="C37" s="10"/>
      <c r="D37" s="10"/>
      <c r="E37" t="s" s="211">
        <v>127</v>
      </c>
      <c r="F37" s="143">
        <v>4</v>
      </c>
      <c r="G37" s="144"/>
      <c r="H37" s="10"/>
      <c r="I37" s="145"/>
      <c r="J37" s="10"/>
      <c r="K37" s="10"/>
      <c r="L37" s="10"/>
      <c r="M37" s="10"/>
      <c r="N37" s="10"/>
      <c r="O37" s="10"/>
      <c r="P37" s="10"/>
      <c r="Q37" s="10"/>
      <c r="R37" s="10"/>
      <c r="S37" s="10"/>
      <c r="T37" s="10"/>
      <c r="U37" s="10"/>
      <c r="V37" s="10"/>
    </row>
    <row r="38" ht="36.6" customHeight="1">
      <c r="A38" s="10"/>
      <c r="B38" s="10"/>
      <c r="C38" s="10"/>
      <c r="D38" s="10"/>
      <c r="E38" t="s" s="211">
        <v>128</v>
      </c>
      <c r="F38" s="143">
        <v>30</v>
      </c>
      <c r="G38" s="144"/>
      <c r="H38" s="10"/>
      <c r="I38" s="145"/>
      <c r="J38" s="10"/>
      <c r="K38" s="10"/>
      <c r="L38" s="10"/>
      <c r="M38" s="10"/>
      <c r="N38" s="10"/>
      <c r="O38" s="10"/>
      <c r="P38" s="10"/>
      <c r="Q38" s="10"/>
      <c r="R38" s="10"/>
      <c r="S38" s="10"/>
      <c r="T38" s="10"/>
      <c r="U38" s="10"/>
      <c r="V38" s="10"/>
    </row>
    <row r="39" ht="36.6" customHeight="1">
      <c r="A39" s="10"/>
      <c r="B39" s="10"/>
      <c r="C39" s="10"/>
      <c r="D39" s="10"/>
      <c r="E39" t="s" s="211">
        <v>129</v>
      </c>
      <c r="F39" s="143">
        <v>1</v>
      </c>
      <c r="G39" s="144"/>
      <c r="H39" s="10"/>
      <c r="I39" s="145"/>
      <c r="J39" s="10"/>
      <c r="K39" s="10"/>
      <c r="L39" s="10"/>
      <c r="M39" s="10"/>
      <c r="N39" s="10"/>
      <c r="O39" s="10"/>
      <c r="P39" s="10"/>
      <c r="Q39" s="10"/>
      <c r="R39" s="10"/>
      <c r="S39" s="10"/>
      <c r="T39" s="10"/>
      <c r="U39" s="10"/>
      <c r="V39" s="10"/>
    </row>
    <row r="40" ht="36.6" customHeight="1">
      <c r="A40" s="10"/>
      <c r="B40" s="10"/>
      <c r="C40" s="10"/>
      <c r="D40" s="10"/>
      <c r="E40" s="146"/>
      <c r="F40" s="141"/>
      <c r="G40" s="10"/>
      <c r="H40" s="10"/>
      <c r="I40" s="145"/>
      <c r="J40" s="10"/>
      <c r="K40" s="10"/>
      <c r="L40" s="10"/>
      <c r="M40" s="10"/>
      <c r="N40" s="10"/>
      <c r="O40" s="10"/>
      <c r="P40" s="10"/>
      <c r="Q40" s="10"/>
      <c r="R40" s="10"/>
      <c r="S40" s="10"/>
      <c r="T40" s="10"/>
      <c r="U40" s="10"/>
      <c r="V40" s="10"/>
    </row>
    <row r="41" ht="36.6" customHeight="1">
      <c r="A41" s="10"/>
      <c r="B41" s="10"/>
      <c r="C41" s="10"/>
      <c r="D41" s="10"/>
      <c r="E41" s="146"/>
      <c r="F41" s="10"/>
      <c r="G41" s="10"/>
      <c r="H41" s="10"/>
      <c r="I41" s="145"/>
      <c r="J41" s="10"/>
      <c r="K41" s="10"/>
      <c r="L41" s="10"/>
      <c r="M41" s="10"/>
      <c r="N41" s="10"/>
      <c r="O41" s="10"/>
      <c r="P41" s="10"/>
      <c r="Q41" s="10"/>
      <c r="R41" s="10"/>
      <c r="S41" s="10"/>
      <c r="T41" s="10"/>
      <c r="U41" s="10"/>
      <c r="V41" s="10"/>
    </row>
    <row r="42" ht="36.6" customHeight="1">
      <c r="A42" s="10"/>
      <c r="B42" s="10"/>
      <c r="C42" s="10"/>
      <c r="D42" s="10"/>
      <c r="E42" s="146"/>
      <c r="F42" s="10"/>
      <c r="G42" s="10"/>
      <c r="H42" s="10"/>
      <c r="I42" s="145"/>
      <c r="J42" s="10"/>
      <c r="K42" s="10"/>
      <c r="L42" s="10"/>
      <c r="M42" s="10"/>
      <c r="N42" s="10"/>
      <c r="O42" s="10"/>
      <c r="P42" s="10"/>
      <c r="Q42" s="10"/>
      <c r="R42" s="10"/>
      <c r="S42" s="10"/>
      <c r="T42" s="10"/>
      <c r="U42" s="10"/>
      <c r="V42" s="10"/>
    </row>
    <row r="43" ht="36.6" customHeight="1">
      <c r="A43" s="10"/>
      <c r="B43" s="10"/>
      <c r="C43" s="10"/>
      <c r="D43" s="10"/>
      <c r="E43" s="146"/>
      <c r="F43" s="10"/>
      <c r="G43" s="10"/>
      <c r="H43" s="10"/>
      <c r="I43" s="145"/>
      <c r="J43" s="10"/>
      <c r="K43" s="10"/>
      <c r="L43" s="10"/>
      <c r="M43" s="10"/>
      <c r="N43" s="10"/>
      <c r="O43" s="10"/>
      <c r="P43" s="10"/>
      <c r="Q43" s="10"/>
      <c r="R43" s="10"/>
      <c r="S43" s="10"/>
      <c r="T43" s="10"/>
      <c r="U43" s="10"/>
      <c r="V43" s="10"/>
    </row>
    <row r="44" ht="36.6" customHeight="1">
      <c r="A44" s="10"/>
      <c r="B44" s="10"/>
      <c r="C44" s="10"/>
      <c r="D44" s="10"/>
      <c r="E44" s="177"/>
      <c r="F44" s="10"/>
      <c r="G44" s="10"/>
      <c r="H44" s="10"/>
      <c r="I44" s="145"/>
      <c r="J44" s="10"/>
      <c r="K44" s="178"/>
      <c r="L44" s="10"/>
      <c r="M44" s="10"/>
      <c r="N44" s="10"/>
      <c r="O44" s="10"/>
      <c r="P44" s="10"/>
      <c r="Q44" s="10"/>
      <c r="R44" s="10"/>
      <c r="S44" s="10"/>
      <c r="T44" s="10"/>
      <c r="U44" s="10"/>
      <c r="V44" s="10"/>
    </row>
    <row r="45" ht="36.6" customHeight="1">
      <c r="A45" s="10"/>
      <c r="B45" s="10"/>
      <c r="C45" s="10"/>
      <c r="D45" s="10"/>
      <c r="E45" s="177"/>
      <c r="F45" s="10"/>
      <c r="G45" s="10"/>
      <c r="H45" s="10"/>
      <c r="I45" s="145"/>
      <c r="J45" s="10"/>
      <c r="K45" s="178"/>
      <c r="L45" s="10"/>
      <c r="M45" s="10"/>
      <c r="N45" s="10"/>
      <c r="O45" s="10"/>
      <c r="P45" s="10"/>
      <c r="Q45" s="10"/>
      <c r="R45" s="10"/>
      <c r="S45" s="10"/>
      <c r="T45" s="10"/>
      <c r="U45" s="10"/>
      <c r="V45" s="10"/>
    </row>
    <row r="46" ht="36.6" customHeight="1">
      <c r="A46" s="10"/>
      <c r="B46" s="10"/>
      <c r="C46" s="10"/>
      <c r="D46" s="10"/>
      <c r="E46" s="177"/>
      <c r="F46" s="10"/>
      <c r="G46" s="10"/>
      <c r="H46" s="10"/>
      <c r="I46" s="145"/>
      <c r="J46" s="10"/>
      <c r="K46" s="178"/>
      <c r="L46" s="10"/>
      <c r="M46" s="10"/>
      <c r="N46" s="10"/>
      <c r="O46" s="10"/>
      <c r="P46" s="10"/>
      <c r="Q46" s="10"/>
      <c r="R46" s="10"/>
      <c r="S46" s="10"/>
      <c r="T46" s="10"/>
      <c r="U46" s="10"/>
      <c r="V46" s="10"/>
    </row>
    <row r="47" ht="36.6" customHeight="1">
      <c r="A47" s="10"/>
      <c r="B47" s="10"/>
      <c r="C47" s="10"/>
      <c r="D47" s="10"/>
      <c r="E47" s="177"/>
      <c r="F47" s="10"/>
      <c r="G47" s="10"/>
      <c r="H47" s="10"/>
      <c r="I47" s="145"/>
      <c r="J47" s="10"/>
      <c r="K47" s="178"/>
      <c r="L47" s="10"/>
      <c r="M47" s="10"/>
      <c r="N47" s="10"/>
      <c r="O47" s="10"/>
      <c r="P47" s="10"/>
      <c r="Q47" s="10"/>
      <c r="R47" s="10"/>
      <c r="S47" s="10"/>
      <c r="T47" s="10"/>
      <c r="U47" s="10"/>
      <c r="V47" s="10"/>
    </row>
    <row r="48" ht="36.6" customHeight="1">
      <c r="A48" s="10"/>
      <c r="B48" s="10"/>
      <c r="C48" s="10"/>
      <c r="D48" s="10"/>
      <c r="E48" s="177"/>
      <c r="F48" s="10"/>
      <c r="G48" s="10"/>
      <c r="H48" s="10"/>
      <c r="I48" s="145"/>
      <c r="J48" s="10"/>
      <c r="K48" s="178"/>
      <c r="L48" s="10"/>
      <c r="M48" s="10"/>
      <c r="N48" s="10"/>
      <c r="O48" s="10"/>
      <c r="P48" s="10"/>
      <c r="Q48" s="10"/>
      <c r="R48" s="10"/>
      <c r="S48" s="10"/>
      <c r="T48" s="10"/>
      <c r="U48" s="10"/>
      <c r="V48" s="10"/>
    </row>
    <row r="49" ht="36.6" customHeight="1">
      <c r="A49" s="10"/>
      <c r="B49" s="10"/>
      <c r="C49" s="10"/>
      <c r="D49" s="10"/>
      <c r="E49" s="177"/>
      <c r="F49" s="10"/>
      <c r="G49" s="10"/>
      <c r="H49" s="10"/>
      <c r="I49" s="145"/>
      <c r="J49" s="10"/>
      <c r="K49" s="178"/>
      <c r="L49" s="10"/>
      <c r="M49" s="10"/>
      <c r="N49" s="10"/>
      <c r="O49" s="10"/>
      <c r="P49" s="10"/>
      <c r="Q49" s="10"/>
      <c r="R49" s="10"/>
      <c r="S49" s="10"/>
      <c r="T49" s="10"/>
      <c r="U49" s="10"/>
      <c r="V49" s="10"/>
    </row>
  </sheetData>
  <mergeCells count="13">
    <mergeCell ref="B31:E31"/>
    <mergeCell ref="M30:M31"/>
    <mergeCell ref="A23:A26"/>
    <mergeCell ref="M23:M26"/>
    <mergeCell ref="A28:A29"/>
    <mergeCell ref="A30:A31"/>
    <mergeCell ref="A19:A22"/>
    <mergeCell ref="M19:M22"/>
    <mergeCell ref="A2:M2"/>
    <mergeCell ref="M11:M18"/>
    <mergeCell ref="A5:A10"/>
    <mergeCell ref="M5:M10"/>
    <mergeCell ref="A11:A18"/>
  </mergeCells>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xl/worksheets/sheet5.xml><?xml version="1.0" encoding="utf-8"?>
<worksheet xmlns:r="http://schemas.openxmlformats.org/officeDocument/2006/relationships" xmlns="http://schemas.openxmlformats.org/spreadsheetml/2006/main">
  <dimension ref="A1:E18"/>
  <sheetViews>
    <sheetView workbookViewId="0" showGridLines="0" defaultGridColor="1"/>
  </sheetViews>
  <sheetFormatPr defaultColWidth="6.625" defaultRowHeight="12.75" customHeight="1" outlineLevelRow="0" outlineLevelCol="0"/>
  <cols>
    <col min="1" max="1" width="9.25" style="212" customWidth="1"/>
    <col min="2" max="3" width="8.625" style="212" customWidth="1"/>
    <col min="4" max="4" width="8.125" style="212" customWidth="1"/>
    <col min="5" max="5" width="4.5" style="212" customWidth="1"/>
    <col min="6" max="16384" width="6.625" style="212" customWidth="1"/>
  </cols>
  <sheetData>
    <row r="1" ht="15.75" customHeight="1">
      <c r="A1" t="s" s="213">
        <v>131</v>
      </c>
      <c r="B1" s="214"/>
      <c r="C1" s="214"/>
      <c r="D1" s="215"/>
      <c r="E1" s="144"/>
    </row>
    <row r="2" ht="16" customHeight="1">
      <c r="A2" t="s" s="216">
        <v>132</v>
      </c>
      <c r="B2" t="s" s="216">
        <v>133</v>
      </c>
      <c r="C2" t="s" s="217">
        <v>134</v>
      </c>
      <c r="D2" t="s" s="218">
        <v>135</v>
      </c>
      <c r="E2" s="144"/>
    </row>
    <row r="3" ht="16" customHeight="1">
      <c r="A3" s="219"/>
      <c r="B3" s="219"/>
      <c r="C3" s="220">
        <f>(100*B3)/(A3*25)/100</f>
      </c>
      <c r="D3" s="221">
        <f>(A3*25)-B3</f>
        <v>0</v>
      </c>
      <c r="E3" s="144"/>
    </row>
    <row r="4" ht="15.65" customHeight="1">
      <c r="A4" s="210"/>
      <c r="B4" s="210"/>
      <c r="C4" s="210"/>
      <c r="D4" s="210"/>
      <c r="E4" s="10"/>
    </row>
    <row r="5" ht="15.75" customHeight="1">
      <c r="A5" t="s" s="213">
        <v>136</v>
      </c>
      <c r="B5" s="214"/>
      <c r="C5" s="214"/>
      <c r="D5" s="215"/>
      <c r="E5" s="144"/>
    </row>
    <row r="6" ht="16" customHeight="1">
      <c r="A6" t="s" s="216">
        <v>134</v>
      </c>
      <c r="B6" t="s" s="216">
        <v>133</v>
      </c>
      <c r="C6" t="s" s="217">
        <v>132</v>
      </c>
      <c r="D6" t="s" s="218">
        <v>135</v>
      </c>
      <c r="E6" s="144"/>
    </row>
    <row r="7" ht="16" customHeight="1">
      <c r="A7" s="222"/>
      <c r="B7" s="219"/>
      <c r="C7" s="223">
        <f>(B7*100/A7)/25/100</f>
      </c>
      <c r="D7" s="221">
        <f>C7*25-B7</f>
      </c>
      <c r="E7" s="144"/>
    </row>
    <row r="8" ht="15.65" customHeight="1">
      <c r="A8" s="210"/>
      <c r="B8" s="210"/>
      <c r="C8" s="210"/>
      <c r="D8" s="210"/>
      <c r="E8" s="10"/>
    </row>
    <row r="9" ht="15.75" customHeight="1">
      <c r="A9" t="s" s="213">
        <v>137</v>
      </c>
      <c r="B9" s="214"/>
      <c r="C9" s="214"/>
      <c r="D9" s="215"/>
      <c r="E9" s="144"/>
    </row>
    <row r="10" ht="16" customHeight="1">
      <c r="A10" t="s" s="216">
        <v>132</v>
      </c>
      <c r="B10" t="s" s="216">
        <v>134</v>
      </c>
      <c r="C10" t="s" s="217">
        <v>133</v>
      </c>
      <c r="D10" t="s" s="218">
        <v>135</v>
      </c>
      <c r="E10" s="144"/>
    </row>
    <row r="11" ht="16" customHeight="1">
      <c r="A11" s="219"/>
      <c r="B11" s="222"/>
      <c r="C11" s="223">
        <f>(A11*25)/100*B11*100</f>
        <v>0</v>
      </c>
      <c r="D11" s="221">
        <f>(A11*25)-C11</f>
        <v>0</v>
      </c>
      <c r="E11" s="144"/>
    </row>
    <row r="12" ht="16" customHeight="1">
      <c r="A12" t="s" s="224">
        <v>138</v>
      </c>
      <c r="B12" s="141"/>
      <c r="C12" s="141"/>
      <c r="D12" s="141"/>
      <c r="E12" s="10"/>
    </row>
    <row r="13" ht="16" customHeight="1">
      <c r="A13" s="10"/>
      <c r="B13" s="10"/>
      <c r="C13" s="10"/>
      <c r="D13" s="225"/>
      <c r="E13" s="10"/>
    </row>
    <row r="14" ht="16" customHeight="1">
      <c r="A14" s="28"/>
      <c r="B14" s="28"/>
      <c r="C14" s="10"/>
      <c r="D14" s="225"/>
      <c r="E14" s="10"/>
    </row>
    <row r="15" ht="16" customHeight="1">
      <c r="A15" t="s" s="216">
        <v>139</v>
      </c>
      <c r="B15" t="s" s="226">
        <v>140</v>
      </c>
      <c r="C15" s="144"/>
      <c r="D15" s="225"/>
      <c r="E15" s="10"/>
    </row>
    <row r="16" ht="16" customHeight="1">
      <c r="A16" t="s" s="216">
        <v>141</v>
      </c>
      <c r="B16" t="s" s="226">
        <v>142</v>
      </c>
      <c r="C16" s="144"/>
      <c r="D16" s="225"/>
      <c r="E16" s="10"/>
    </row>
    <row r="17" ht="16" customHeight="1">
      <c r="A17" t="s" s="216">
        <v>143</v>
      </c>
      <c r="B17" t="s" s="226">
        <v>144</v>
      </c>
      <c r="C17" s="144"/>
      <c r="D17" s="225"/>
      <c r="E17" s="10"/>
    </row>
    <row r="18" ht="16" customHeight="1">
      <c r="A18" t="s" s="216">
        <v>145</v>
      </c>
      <c r="B18" t="s" s="226">
        <v>146</v>
      </c>
      <c r="C18" s="144"/>
      <c r="D18" s="225"/>
      <c r="E18" s="10"/>
    </row>
  </sheetData>
  <mergeCells count="3">
    <mergeCell ref="A1:D1"/>
    <mergeCell ref="A5:D5"/>
    <mergeCell ref="A9:D9"/>
  </mergeCells>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xl/worksheets/sheet6.xml><?xml version="1.0" encoding="utf-8"?>
<worksheet xmlns:r="http://schemas.openxmlformats.org/officeDocument/2006/relationships" xmlns="http://schemas.openxmlformats.org/spreadsheetml/2006/main">
  <dimension ref="A1:F262"/>
  <sheetViews>
    <sheetView workbookViewId="0" showGridLines="0" defaultGridColor="1"/>
  </sheetViews>
  <sheetFormatPr defaultColWidth="8.125" defaultRowHeight="16.5" customHeight="1" outlineLevelRow="0" outlineLevelCol="0"/>
  <cols>
    <col min="1" max="1" width="50.875" style="227" customWidth="1"/>
    <col min="2" max="2" width="6.75" style="227" customWidth="1"/>
    <col min="3" max="3" width="60.625" style="227" customWidth="1"/>
    <col min="4" max="4" width="39.25" style="227" customWidth="1"/>
    <col min="5" max="5" width="58.25" style="227" customWidth="1"/>
    <col min="6" max="6" width="93.125" style="227" customWidth="1"/>
    <col min="7" max="16384" width="8.125" style="227" customWidth="1"/>
  </cols>
  <sheetData>
    <row r="1" ht="24.95" customHeight="1">
      <c r="A1" t="s" s="228">
        <v>103</v>
      </c>
      <c r="B1" t="s" s="229">
        <v>148</v>
      </c>
      <c r="C1" t="s" s="229">
        <v>149</v>
      </c>
      <c r="D1" t="s" s="230">
        <v>150</v>
      </c>
      <c r="E1" t="s" s="231">
        <v>151</v>
      </c>
      <c r="F1" t="s" s="232">
        <v>152</v>
      </c>
    </row>
    <row r="2" ht="15.95" customHeight="1">
      <c r="A2" t="s" s="228">
        <v>79</v>
      </c>
      <c r="B2" t="s" s="229">
        <v>153</v>
      </c>
      <c r="C2" t="s" s="229">
        <v>154</v>
      </c>
      <c r="D2" t="s" s="233">
        <v>155</v>
      </c>
      <c r="E2" t="s" s="234">
        <v>156</v>
      </c>
      <c r="F2" t="s" s="232">
        <v>157</v>
      </c>
    </row>
    <row r="3" ht="15.95" customHeight="1">
      <c r="A3" t="s" s="228">
        <v>158</v>
      </c>
      <c r="B3" t="s" s="229">
        <v>159</v>
      </c>
      <c r="C3" t="s" s="229">
        <v>160</v>
      </c>
      <c r="D3" t="s" s="233">
        <v>161</v>
      </c>
      <c r="E3" t="s" s="234">
        <v>162</v>
      </c>
      <c r="F3" t="s" s="232">
        <v>163</v>
      </c>
    </row>
    <row r="4" ht="15.95" customHeight="1">
      <c r="A4" t="s" s="228">
        <v>111</v>
      </c>
      <c r="B4" t="s" s="229">
        <v>164</v>
      </c>
      <c r="C4" t="s" s="229">
        <v>165</v>
      </c>
      <c r="D4" t="s" s="233">
        <v>166</v>
      </c>
      <c r="E4" t="s" s="234">
        <v>167</v>
      </c>
      <c r="F4" t="s" s="232">
        <v>168</v>
      </c>
    </row>
    <row r="5" ht="15.95" customHeight="1">
      <c r="A5" t="s" s="228">
        <v>45</v>
      </c>
      <c r="B5" t="s" s="229">
        <v>169</v>
      </c>
      <c r="C5" t="s" s="229">
        <v>170</v>
      </c>
      <c r="D5" t="s" s="233">
        <v>171</v>
      </c>
      <c r="E5" t="s" s="234">
        <v>172</v>
      </c>
      <c r="F5" t="s" s="232">
        <v>173</v>
      </c>
    </row>
    <row r="6" ht="31.5" customHeight="1">
      <c r="A6" t="s" s="229">
        <v>38</v>
      </c>
      <c r="B6" t="s" s="229">
        <v>174</v>
      </c>
      <c r="C6" t="s" s="229">
        <v>175</v>
      </c>
      <c r="D6" t="s" s="233">
        <v>176</v>
      </c>
      <c r="E6" t="s" s="234">
        <v>177</v>
      </c>
      <c r="F6" t="s" s="232">
        <v>178</v>
      </c>
    </row>
    <row r="7" ht="15.95" customHeight="1">
      <c r="A7" t="s" s="228">
        <v>179</v>
      </c>
      <c r="B7" t="s" s="229">
        <v>180</v>
      </c>
      <c r="C7" t="s" s="229">
        <v>181</v>
      </c>
      <c r="D7" t="s" s="233">
        <v>182</v>
      </c>
      <c r="E7" t="s" s="234">
        <v>183</v>
      </c>
      <c r="F7" t="s" s="232">
        <v>184</v>
      </c>
    </row>
    <row r="8" ht="15.95" customHeight="1">
      <c r="A8" t="s" s="228">
        <v>185</v>
      </c>
      <c r="B8" t="s" s="229">
        <v>186</v>
      </c>
      <c r="C8" t="s" s="229">
        <v>187</v>
      </c>
      <c r="D8" t="s" s="233">
        <v>188</v>
      </c>
      <c r="E8" t="s" s="234">
        <v>189</v>
      </c>
      <c r="F8" t="s" s="232">
        <v>190</v>
      </c>
    </row>
    <row r="9" ht="15.95" customHeight="1">
      <c r="A9" t="s" s="228">
        <v>67</v>
      </c>
      <c r="B9" t="s" s="229">
        <v>191</v>
      </c>
      <c r="C9" t="s" s="229">
        <v>192</v>
      </c>
      <c r="D9" t="s" s="233">
        <v>193</v>
      </c>
      <c r="E9" t="s" s="234">
        <v>194</v>
      </c>
      <c r="F9" t="s" s="232">
        <v>195</v>
      </c>
    </row>
    <row r="10" ht="15.95" customHeight="1">
      <c r="A10" t="s" s="228">
        <v>27</v>
      </c>
      <c r="B10" t="s" s="229">
        <v>104</v>
      </c>
      <c r="C10" t="s" s="229">
        <v>196</v>
      </c>
      <c r="D10" t="s" s="233">
        <v>197</v>
      </c>
      <c r="E10" t="s" s="234">
        <v>198</v>
      </c>
      <c r="F10" t="s" s="232">
        <v>199</v>
      </c>
    </row>
    <row r="11" ht="24" customHeight="1">
      <c r="A11" t="s" s="228">
        <v>200</v>
      </c>
      <c r="B11" t="s" s="229">
        <v>201</v>
      </c>
      <c r="C11" t="s" s="229">
        <v>202</v>
      </c>
      <c r="D11" t="s" s="233">
        <v>203</v>
      </c>
      <c r="E11" t="s" s="234">
        <v>204</v>
      </c>
      <c r="F11" t="s" s="232">
        <v>205</v>
      </c>
    </row>
    <row r="12" ht="15.95" customHeight="1">
      <c r="A12" t="s" s="228">
        <v>92</v>
      </c>
      <c r="B12" t="s" s="229">
        <v>206</v>
      </c>
      <c r="C12" t="s" s="229">
        <v>207</v>
      </c>
      <c r="D12" t="s" s="233">
        <v>208</v>
      </c>
      <c r="E12" t="s" s="234">
        <v>209</v>
      </c>
      <c r="F12" t="s" s="232">
        <v>116</v>
      </c>
    </row>
    <row r="13" ht="15.95" customHeight="1">
      <c r="A13" t="s" s="228">
        <v>210</v>
      </c>
      <c r="B13" t="s" s="229">
        <v>211</v>
      </c>
      <c r="C13" t="s" s="229">
        <v>100</v>
      </c>
      <c r="D13" t="s" s="233">
        <v>212</v>
      </c>
      <c r="E13" t="s" s="234">
        <v>213</v>
      </c>
      <c r="F13" t="s" s="232">
        <v>214</v>
      </c>
    </row>
    <row r="14" ht="15.95" customHeight="1">
      <c r="A14" s="235"/>
      <c r="B14" t="s" s="229">
        <v>215</v>
      </c>
      <c r="C14" t="s" s="229">
        <v>216</v>
      </c>
      <c r="D14" t="s" s="233">
        <v>217</v>
      </c>
      <c r="E14" t="s" s="234">
        <v>218</v>
      </c>
      <c r="F14" t="s" s="232">
        <v>219</v>
      </c>
    </row>
    <row r="15" ht="21" customHeight="1">
      <c r="A15" t="s" s="228">
        <v>41</v>
      </c>
      <c r="B15" t="s" s="229">
        <v>220</v>
      </c>
      <c r="C15" t="s" s="229">
        <v>221</v>
      </c>
      <c r="D15" t="s" s="233">
        <v>222</v>
      </c>
      <c r="E15" t="s" s="234">
        <v>223</v>
      </c>
      <c r="F15" t="s" s="232">
        <v>224</v>
      </c>
    </row>
    <row r="16" ht="15.95" customHeight="1">
      <c r="A16" t="s" s="228">
        <v>31</v>
      </c>
      <c r="B16" t="s" s="229">
        <v>225</v>
      </c>
      <c r="C16" t="s" s="229">
        <v>226</v>
      </c>
      <c r="D16" t="s" s="233">
        <v>227</v>
      </c>
      <c r="E16" t="s" s="234">
        <v>228</v>
      </c>
      <c r="F16" t="s" s="232">
        <v>229</v>
      </c>
    </row>
    <row r="17" ht="15.95" customHeight="1">
      <c r="A17" t="s" s="228">
        <v>36</v>
      </c>
      <c r="B17" t="s" s="229">
        <v>230</v>
      </c>
      <c r="C17" t="s" s="229">
        <v>231</v>
      </c>
      <c r="D17" t="s" s="233">
        <v>232</v>
      </c>
      <c r="E17" t="s" s="234">
        <v>233</v>
      </c>
      <c r="F17" t="s" s="232">
        <v>107</v>
      </c>
    </row>
    <row r="18" ht="15.95" customHeight="1">
      <c r="A18" t="s" s="228">
        <v>234</v>
      </c>
      <c r="B18" t="s" s="229">
        <v>235</v>
      </c>
      <c r="C18" t="s" s="229">
        <v>236</v>
      </c>
      <c r="D18" t="s" s="233">
        <v>237</v>
      </c>
      <c r="E18" t="s" s="234">
        <v>238</v>
      </c>
      <c r="F18" t="s" s="232">
        <v>239</v>
      </c>
    </row>
    <row r="19" ht="15.95" customHeight="1">
      <c r="A19" s="235"/>
      <c r="B19" t="s" s="229">
        <v>240</v>
      </c>
      <c r="C19" t="s" s="229">
        <v>105</v>
      </c>
      <c r="D19" t="s" s="233">
        <v>241</v>
      </c>
      <c r="E19" t="s" s="234">
        <v>242</v>
      </c>
      <c r="F19" t="s" s="232">
        <v>243</v>
      </c>
    </row>
    <row r="20" ht="15.95" customHeight="1">
      <c r="A20" t="s" s="228">
        <v>32</v>
      </c>
      <c r="B20" t="s" s="229">
        <v>244</v>
      </c>
      <c r="C20" t="s" s="229">
        <v>245</v>
      </c>
      <c r="D20" t="s" s="233">
        <v>246</v>
      </c>
      <c r="E20" t="s" s="234">
        <v>247</v>
      </c>
      <c r="F20" t="s" s="232">
        <v>121</v>
      </c>
    </row>
    <row r="21" ht="15.95" customHeight="1">
      <c r="A21" t="s" s="228">
        <v>56</v>
      </c>
      <c r="B21" t="s" s="229">
        <v>248</v>
      </c>
      <c r="C21" t="s" s="229">
        <v>249</v>
      </c>
      <c r="D21" t="s" s="233">
        <v>250</v>
      </c>
      <c r="E21" t="s" s="234">
        <v>251</v>
      </c>
      <c r="F21" t="s" s="232">
        <v>252</v>
      </c>
    </row>
    <row r="22" ht="15.95" customHeight="1">
      <c r="A22" s="235"/>
      <c r="B22" t="s" s="229">
        <v>253</v>
      </c>
      <c r="C22" t="s" s="229">
        <v>254</v>
      </c>
      <c r="D22" t="s" s="233">
        <v>255</v>
      </c>
      <c r="E22" t="s" s="234">
        <v>256</v>
      </c>
      <c r="F22" t="s" s="232">
        <v>257</v>
      </c>
    </row>
    <row r="23" ht="15.95" customHeight="1">
      <c r="A23" s="235"/>
      <c r="B23" t="s" s="229">
        <v>258</v>
      </c>
      <c r="C23" t="s" s="229">
        <v>259</v>
      </c>
      <c r="D23" t="s" s="233">
        <v>260</v>
      </c>
      <c r="E23" t="s" s="234">
        <v>261</v>
      </c>
      <c r="F23" t="s" s="232">
        <v>262</v>
      </c>
    </row>
    <row r="24" ht="15.95" customHeight="1">
      <c r="A24" t="s" s="236">
        <v>122</v>
      </c>
      <c r="B24" t="s" s="229">
        <v>263</v>
      </c>
      <c r="C24" t="s" s="229">
        <v>264</v>
      </c>
      <c r="D24" t="s" s="233">
        <v>265</v>
      </c>
      <c r="E24" t="s" s="234">
        <v>266</v>
      </c>
      <c r="F24" t="s" s="232">
        <v>267</v>
      </c>
    </row>
    <row r="25" ht="15.95" customHeight="1">
      <c r="A25" t="s" s="228">
        <v>67</v>
      </c>
      <c r="B25" t="s" s="229">
        <v>268</v>
      </c>
      <c r="C25" t="s" s="229">
        <v>269</v>
      </c>
      <c r="D25" t="s" s="233">
        <v>270</v>
      </c>
      <c r="E25" t="s" s="234">
        <v>271</v>
      </c>
      <c r="F25" t="s" s="232">
        <v>272</v>
      </c>
    </row>
    <row r="26" ht="15.95" customHeight="1">
      <c r="A26" s="235"/>
      <c r="B26" t="s" s="229">
        <v>273</v>
      </c>
      <c r="C26" t="s" s="229">
        <v>274</v>
      </c>
      <c r="D26" t="s" s="233">
        <v>275</v>
      </c>
      <c r="E26" t="s" s="234">
        <v>276</v>
      </c>
      <c r="F26" t="s" s="232">
        <v>277</v>
      </c>
    </row>
    <row r="27" ht="15.95" customHeight="1">
      <c r="A27" t="s" s="236">
        <v>122</v>
      </c>
      <c r="B27" t="s" s="229">
        <v>278</v>
      </c>
      <c r="C27" t="s" s="229">
        <v>279</v>
      </c>
      <c r="D27" t="s" s="233">
        <v>280</v>
      </c>
      <c r="E27" t="s" s="234">
        <v>281</v>
      </c>
      <c r="F27" t="s" s="232">
        <v>282</v>
      </c>
    </row>
    <row r="28" ht="15.95" customHeight="1">
      <c r="A28" t="s" s="229">
        <v>68</v>
      </c>
      <c r="B28" t="s" s="229">
        <v>283</v>
      </c>
      <c r="C28" t="s" s="229">
        <v>284</v>
      </c>
      <c r="D28" t="s" s="233">
        <v>285</v>
      </c>
      <c r="E28" t="s" s="234">
        <v>286</v>
      </c>
      <c r="F28" t="s" s="232">
        <v>287</v>
      </c>
    </row>
    <row r="29" ht="15.95" customHeight="1">
      <c r="A29" s="235"/>
      <c r="B29" t="s" s="229">
        <v>288</v>
      </c>
      <c r="C29" t="s" s="229">
        <v>289</v>
      </c>
      <c r="D29" t="s" s="233">
        <v>290</v>
      </c>
      <c r="E29" t="s" s="234">
        <v>291</v>
      </c>
      <c r="F29" t="s" s="232">
        <v>292</v>
      </c>
    </row>
    <row r="30" ht="15.95" customHeight="1">
      <c r="A30" t="s" s="236">
        <v>122</v>
      </c>
      <c r="B30" t="s" s="229">
        <v>293</v>
      </c>
      <c r="C30" t="s" s="229">
        <v>294</v>
      </c>
      <c r="D30" t="s" s="233">
        <v>295</v>
      </c>
      <c r="E30" t="s" s="234">
        <v>296</v>
      </c>
      <c r="F30" t="s" s="232">
        <v>297</v>
      </c>
    </row>
    <row r="31" ht="15.95" customHeight="1">
      <c r="A31" t="s" s="229">
        <v>69</v>
      </c>
      <c r="B31" t="s" s="229">
        <v>298</v>
      </c>
      <c r="C31" t="s" s="229">
        <v>299</v>
      </c>
      <c r="D31" t="s" s="233">
        <v>300</v>
      </c>
      <c r="E31" t="s" s="234">
        <v>301</v>
      </c>
      <c r="F31" t="s" s="232">
        <v>302</v>
      </c>
    </row>
    <row r="32" ht="15.95" customHeight="1">
      <c r="A32" s="235"/>
      <c r="B32" t="s" s="229">
        <v>303</v>
      </c>
      <c r="C32" t="s" s="229">
        <v>304</v>
      </c>
      <c r="D32" t="s" s="233">
        <v>305</v>
      </c>
      <c r="E32" t="s" s="234">
        <v>306</v>
      </c>
      <c r="F32" t="s" s="232">
        <v>307</v>
      </c>
    </row>
    <row r="33" ht="15.95" customHeight="1">
      <c r="A33" t="s" s="236">
        <v>122</v>
      </c>
      <c r="B33" t="s" s="229">
        <v>308</v>
      </c>
      <c r="C33" t="s" s="229">
        <v>309</v>
      </c>
      <c r="D33" t="s" s="233">
        <v>310</v>
      </c>
      <c r="E33" t="s" s="234">
        <v>311</v>
      </c>
      <c r="F33" t="s" s="232">
        <v>312</v>
      </c>
    </row>
    <row r="34" ht="15.95" customHeight="1">
      <c r="A34" t="s" s="228">
        <v>70</v>
      </c>
      <c r="B34" t="s" s="229">
        <v>313</v>
      </c>
      <c r="C34" t="s" s="229">
        <v>314</v>
      </c>
      <c r="D34" t="s" s="233">
        <v>315</v>
      </c>
      <c r="E34" t="s" s="234">
        <v>316</v>
      </c>
      <c r="F34" t="s" s="232">
        <v>317</v>
      </c>
    </row>
    <row r="35" ht="15.95" customHeight="1">
      <c r="A35" s="235"/>
      <c r="B35" t="s" s="229">
        <v>318</v>
      </c>
      <c r="C35" t="s" s="229">
        <v>319</v>
      </c>
      <c r="D35" t="s" s="233">
        <v>320</v>
      </c>
      <c r="E35" t="s" s="234">
        <v>321</v>
      </c>
      <c r="F35" t="s" s="232">
        <v>322</v>
      </c>
    </row>
    <row r="36" ht="15.95" customHeight="1">
      <c r="A36" s="235"/>
      <c r="B36" t="s" s="229">
        <v>323</v>
      </c>
      <c r="C36" t="s" s="229">
        <v>324</v>
      </c>
      <c r="D36" t="s" s="233">
        <v>325</v>
      </c>
      <c r="E36" t="s" s="234">
        <v>326</v>
      </c>
      <c r="F36" t="s" s="232">
        <v>327</v>
      </c>
    </row>
    <row r="37" ht="15.95" customHeight="1">
      <c r="A37" s="235"/>
      <c r="B37" t="s" s="229">
        <v>328</v>
      </c>
      <c r="C37" t="s" s="229">
        <v>329</v>
      </c>
      <c r="D37" t="s" s="233">
        <v>330</v>
      </c>
      <c r="E37" t="s" s="234">
        <v>331</v>
      </c>
      <c r="F37" t="s" s="232">
        <v>332</v>
      </c>
    </row>
    <row r="38" ht="15.95" customHeight="1">
      <c r="A38" s="235"/>
      <c r="B38" t="s" s="229">
        <v>333</v>
      </c>
      <c r="C38" t="s" s="229">
        <v>334</v>
      </c>
      <c r="D38" t="s" s="233">
        <v>335</v>
      </c>
      <c r="E38" t="s" s="234">
        <v>336</v>
      </c>
      <c r="F38" t="s" s="232">
        <v>337</v>
      </c>
    </row>
    <row r="39" ht="15.95" customHeight="1">
      <c r="A39" s="235"/>
      <c r="B39" t="s" s="229">
        <v>338</v>
      </c>
      <c r="C39" t="s" s="229">
        <v>339</v>
      </c>
      <c r="D39" t="s" s="233">
        <v>340</v>
      </c>
      <c r="E39" t="s" s="234">
        <v>341</v>
      </c>
      <c r="F39" t="s" s="232">
        <v>342</v>
      </c>
    </row>
    <row r="40" ht="15.95" customHeight="1">
      <c r="A40" s="235"/>
      <c r="B40" t="s" s="229">
        <v>343</v>
      </c>
      <c r="C40" t="s" s="229">
        <v>344</v>
      </c>
      <c r="D40" t="s" s="233">
        <v>345</v>
      </c>
      <c r="E40" t="s" s="234">
        <v>346</v>
      </c>
      <c r="F40" t="s" s="232">
        <v>347</v>
      </c>
    </row>
    <row r="41" ht="15.95" customHeight="1">
      <c r="A41" s="235"/>
      <c r="B41" t="s" s="229">
        <v>348</v>
      </c>
      <c r="C41" t="s" s="229">
        <v>349</v>
      </c>
      <c r="D41" t="s" s="233">
        <v>350</v>
      </c>
      <c r="E41" t="s" s="234">
        <v>351</v>
      </c>
      <c r="F41" t="s" s="232">
        <v>352</v>
      </c>
    </row>
    <row r="42" ht="15.95" customHeight="1">
      <c r="A42" s="235"/>
      <c r="B42" t="s" s="229">
        <v>353</v>
      </c>
      <c r="C42" t="s" s="229">
        <v>354</v>
      </c>
      <c r="D42" t="s" s="233">
        <v>355</v>
      </c>
      <c r="E42" t="s" s="234">
        <v>356</v>
      </c>
      <c r="F42" t="s" s="232">
        <v>357</v>
      </c>
    </row>
    <row r="43" ht="15.95" customHeight="1">
      <c r="A43" s="235"/>
      <c r="B43" t="s" s="229">
        <v>358</v>
      </c>
      <c r="C43" t="s" s="229">
        <v>359</v>
      </c>
      <c r="D43" t="s" s="233">
        <v>360</v>
      </c>
      <c r="E43" t="s" s="234">
        <v>361</v>
      </c>
      <c r="F43" t="s" s="232">
        <v>362</v>
      </c>
    </row>
    <row r="44" ht="15.95" customHeight="1">
      <c r="A44" s="235"/>
      <c r="B44" t="s" s="229">
        <v>363</v>
      </c>
      <c r="C44" t="s" s="229">
        <v>364</v>
      </c>
      <c r="D44" t="s" s="233">
        <v>365</v>
      </c>
      <c r="E44" t="s" s="234">
        <v>366</v>
      </c>
      <c r="F44" t="s" s="232">
        <v>367</v>
      </c>
    </row>
    <row r="45" ht="15.95" customHeight="1">
      <c r="A45" s="235"/>
      <c r="B45" t="s" s="229">
        <v>68</v>
      </c>
      <c r="C45" t="s" s="229">
        <v>368</v>
      </c>
      <c r="D45" t="s" s="233">
        <v>369</v>
      </c>
      <c r="E45" t="s" s="234">
        <v>370</v>
      </c>
      <c r="F45" t="s" s="232">
        <v>371</v>
      </c>
    </row>
    <row r="46" ht="15.95" customHeight="1">
      <c r="A46" s="235"/>
      <c r="B46" t="s" s="229">
        <v>372</v>
      </c>
      <c r="C46" t="s" s="229">
        <v>120</v>
      </c>
      <c r="D46" t="s" s="233">
        <v>373</v>
      </c>
      <c r="E46" t="s" s="234">
        <v>374</v>
      </c>
      <c r="F46" t="s" s="232">
        <v>375</v>
      </c>
    </row>
    <row r="47" ht="15.95" customHeight="1">
      <c r="A47" s="235"/>
      <c r="B47" t="s" s="229">
        <v>376</v>
      </c>
      <c r="C47" t="s" s="229">
        <v>377</v>
      </c>
      <c r="D47" t="s" s="233">
        <v>378</v>
      </c>
      <c r="E47" t="s" s="234">
        <v>379</v>
      </c>
      <c r="F47" t="s" s="232">
        <v>380</v>
      </c>
    </row>
    <row r="48" ht="15.95" customHeight="1">
      <c r="A48" s="235"/>
      <c r="B48" t="s" s="229">
        <v>381</v>
      </c>
      <c r="C48" t="s" s="229">
        <v>382</v>
      </c>
      <c r="D48" t="s" s="233">
        <v>383</v>
      </c>
      <c r="E48" t="s" s="234">
        <v>384</v>
      </c>
      <c r="F48" t="s" s="232">
        <v>385</v>
      </c>
    </row>
    <row r="49" ht="15.95" customHeight="1">
      <c r="A49" s="235"/>
      <c r="B49" t="s" s="229">
        <v>386</v>
      </c>
      <c r="C49" t="s" s="229">
        <v>387</v>
      </c>
      <c r="D49" t="s" s="233">
        <v>388</v>
      </c>
      <c r="E49" t="s" s="234">
        <v>389</v>
      </c>
      <c r="F49" t="s" s="232">
        <v>390</v>
      </c>
    </row>
    <row r="50" ht="15.95" customHeight="1">
      <c r="A50" s="235"/>
      <c r="B50" t="s" s="229">
        <v>391</v>
      </c>
      <c r="C50" t="s" s="229">
        <v>69</v>
      </c>
      <c r="D50" t="s" s="233">
        <v>392</v>
      </c>
      <c r="E50" t="s" s="234">
        <v>393</v>
      </c>
      <c r="F50" t="s" s="232">
        <v>394</v>
      </c>
    </row>
    <row r="51" ht="15.95" customHeight="1">
      <c r="A51" s="235"/>
      <c r="B51" t="s" s="229">
        <v>395</v>
      </c>
      <c r="C51" t="s" s="229">
        <v>396</v>
      </c>
      <c r="D51" t="s" s="233">
        <v>397</v>
      </c>
      <c r="E51" t="s" s="234">
        <v>398</v>
      </c>
      <c r="F51" t="s" s="232">
        <v>399</v>
      </c>
    </row>
    <row r="52" ht="15.95" customHeight="1">
      <c r="A52" s="235"/>
      <c r="B52" t="s" s="229">
        <v>400</v>
      </c>
      <c r="C52" t="s" s="229">
        <v>401</v>
      </c>
      <c r="D52" t="s" s="233">
        <v>402</v>
      </c>
      <c r="E52" t="s" s="234">
        <v>403</v>
      </c>
      <c r="F52" t="s" s="232">
        <v>404</v>
      </c>
    </row>
    <row r="53" ht="15.95" customHeight="1">
      <c r="A53" s="235"/>
      <c r="B53" t="s" s="229">
        <v>405</v>
      </c>
      <c r="C53" t="s" s="229">
        <v>406</v>
      </c>
      <c r="D53" t="s" s="233">
        <v>407</v>
      </c>
      <c r="E53" t="s" s="234">
        <v>408</v>
      </c>
      <c r="F53" t="s" s="232">
        <v>409</v>
      </c>
    </row>
    <row r="54" ht="15.95" customHeight="1">
      <c r="A54" s="235"/>
      <c r="B54" t="s" s="229">
        <v>410</v>
      </c>
      <c r="C54" t="s" s="229">
        <v>411</v>
      </c>
      <c r="D54" t="s" s="233">
        <v>412</v>
      </c>
      <c r="E54" t="s" s="234">
        <v>413</v>
      </c>
      <c r="F54" t="s" s="232">
        <v>414</v>
      </c>
    </row>
    <row r="55" ht="15.95" customHeight="1">
      <c r="A55" s="235"/>
      <c r="B55" t="s" s="229">
        <v>415</v>
      </c>
      <c r="C55" t="s" s="229">
        <v>416</v>
      </c>
      <c r="D55" t="s" s="233">
        <v>417</v>
      </c>
      <c r="E55" t="s" s="234">
        <v>418</v>
      </c>
      <c r="F55" t="s" s="232">
        <v>419</v>
      </c>
    </row>
    <row r="56" ht="15.95" customHeight="1">
      <c r="A56" s="235"/>
      <c r="B56" t="s" s="229">
        <v>420</v>
      </c>
      <c r="C56" t="s" s="229">
        <v>421</v>
      </c>
      <c r="D56" t="s" s="233">
        <v>422</v>
      </c>
      <c r="E56" t="s" s="234">
        <v>423</v>
      </c>
      <c r="F56" t="s" s="232">
        <v>424</v>
      </c>
    </row>
    <row r="57" ht="15.95" customHeight="1">
      <c r="A57" s="235"/>
      <c r="B57" t="s" s="229">
        <v>425</v>
      </c>
      <c r="C57" t="s" s="229">
        <v>426</v>
      </c>
      <c r="D57" t="s" s="233">
        <v>427</v>
      </c>
      <c r="E57" t="s" s="234">
        <v>428</v>
      </c>
      <c r="F57" t="s" s="232">
        <v>429</v>
      </c>
    </row>
    <row r="58" ht="15.95" customHeight="1">
      <c r="A58" s="235"/>
      <c r="B58" t="s" s="229">
        <v>430</v>
      </c>
      <c r="C58" t="s" s="229">
        <v>431</v>
      </c>
      <c r="D58" t="s" s="233">
        <v>432</v>
      </c>
      <c r="E58" t="s" s="234">
        <v>433</v>
      </c>
      <c r="F58" t="s" s="232">
        <v>434</v>
      </c>
    </row>
    <row r="59" ht="15.95" customHeight="1">
      <c r="A59" s="235"/>
      <c r="B59" t="s" s="229">
        <v>435</v>
      </c>
      <c r="C59" t="s" s="229">
        <v>109</v>
      </c>
      <c r="D59" t="s" s="233">
        <v>436</v>
      </c>
      <c r="E59" t="s" s="234">
        <v>437</v>
      </c>
      <c r="F59" t="s" s="232">
        <v>438</v>
      </c>
    </row>
    <row r="60" ht="15.95" customHeight="1">
      <c r="A60" s="235"/>
      <c r="B60" t="s" s="229">
        <v>439</v>
      </c>
      <c r="C60" t="s" s="229">
        <v>440</v>
      </c>
      <c r="D60" t="s" s="233">
        <v>441</v>
      </c>
      <c r="E60" t="s" s="234">
        <v>442</v>
      </c>
      <c r="F60" t="s" s="232">
        <v>443</v>
      </c>
    </row>
    <row r="61" ht="15.95" customHeight="1">
      <c r="A61" s="235"/>
      <c r="B61" t="s" s="229">
        <v>444</v>
      </c>
      <c r="C61" t="s" s="229">
        <v>445</v>
      </c>
      <c r="D61" t="s" s="233">
        <v>446</v>
      </c>
      <c r="E61" t="s" s="234">
        <v>447</v>
      </c>
      <c r="F61" t="s" s="232">
        <v>448</v>
      </c>
    </row>
    <row r="62" ht="15.95" customHeight="1">
      <c r="A62" s="235"/>
      <c r="B62" t="s" s="229">
        <v>449</v>
      </c>
      <c r="C62" t="s" s="229">
        <v>450</v>
      </c>
      <c r="D62" t="s" s="233">
        <v>451</v>
      </c>
      <c r="E62" t="s" s="234">
        <v>452</v>
      </c>
      <c r="F62" t="s" s="232">
        <v>96</v>
      </c>
    </row>
    <row r="63" ht="15.95" customHeight="1">
      <c r="A63" s="235"/>
      <c r="B63" t="s" s="229">
        <v>453</v>
      </c>
      <c r="C63" t="s" s="229">
        <v>454</v>
      </c>
      <c r="D63" t="s" s="233">
        <v>455</v>
      </c>
      <c r="E63" t="s" s="234">
        <v>456</v>
      </c>
      <c r="F63" t="s" s="232">
        <v>457</v>
      </c>
    </row>
    <row r="64" ht="15.95" customHeight="1">
      <c r="A64" s="235"/>
      <c r="B64" t="s" s="229">
        <v>458</v>
      </c>
      <c r="C64" t="s" s="229">
        <v>459</v>
      </c>
      <c r="D64" t="s" s="233">
        <v>460</v>
      </c>
      <c r="E64" t="s" s="234">
        <v>461</v>
      </c>
      <c r="F64" t="s" s="232">
        <v>462</v>
      </c>
    </row>
    <row r="65" ht="15.95" customHeight="1">
      <c r="A65" s="235"/>
      <c r="B65" t="s" s="229">
        <v>463</v>
      </c>
      <c r="C65" t="s" s="229">
        <v>464</v>
      </c>
      <c r="D65" t="s" s="233">
        <v>465</v>
      </c>
      <c r="E65" t="s" s="234">
        <v>466</v>
      </c>
      <c r="F65" t="s" s="232">
        <v>467</v>
      </c>
    </row>
    <row r="66" ht="15.95" customHeight="1">
      <c r="A66" s="235"/>
      <c r="B66" t="s" s="229">
        <v>468</v>
      </c>
      <c r="C66" t="s" s="229">
        <v>469</v>
      </c>
      <c r="D66" t="s" s="233">
        <v>470</v>
      </c>
      <c r="E66" t="s" s="234">
        <v>471</v>
      </c>
      <c r="F66" t="s" s="232">
        <v>472</v>
      </c>
    </row>
    <row r="67" ht="15.95" customHeight="1">
      <c r="A67" s="235"/>
      <c r="B67" t="s" s="229">
        <v>473</v>
      </c>
      <c r="C67" t="s" s="229">
        <v>474</v>
      </c>
      <c r="D67" t="s" s="233">
        <v>475</v>
      </c>
      <c r="E67" t="s" s="234">
        <v>476</v>
      </c>
      <c r="F67" t="s" s="232">
        <v>477</v>
      </c>
    </row>
    <row r="68" ht="15.95" customHeight="1">
      <c r="A68" s="235"/>
      <c r="B68" t="s" s="229">
        <v>478</v>
      </c>
      <c r="C68" t="s" s="229">
        <v>479</v>
      </c>
      <c r="D68" t="s" s="233">
        <v>480</v>
      </c>
      <c r="E68" t="s" s="234">
        <v>481</v>
      </c>
      <c r="F68" t="s" s="232">
        <v>482</v>
      </c>
    </row>
    <row r="69" ht="15.95" customHeight="1">
      <c r="A69" s="235"/>
      <c r="B69" t="s" s="229">
        <v>483</v>
      </c>
      <c r="C69" t="s" s="229">
        <v>484</v>
      </c>
      <c r="D69" t="s" s="233">
        <v>485</v>
      </c>
      <c r="E69" t="s" s="234">
        <v>486</v>
      </c>
      <c r="F69" t="s" s="232">
        <v>487</v>
      </c>
    </row>
    <row r="70" ht="15.95" customHeight="1">
      <c r="A70" s="235"/>
      <c r="B70" t="s" s="229">
        <v>488</v>
      </c>
      <c r="C70" t="s" s="229">
        <v>489</v>
      </c>
      <c r="D70" t="s" s="233">
        <v>490</v>
      </c>
      <c r="E70" t="s" s="234">
        <v>491</v>
      </c>
      <c r="F70" t="s" s="232">
        <v>492</v>
      </c>
    </row>
    <row r="71" ht="15.95" customHeight="1">
      <c r="A71" s="235"/>
      <c r="B71" t="s" s="229">
        <v>493</v>
      </c>
      <c r="C71" t="s" s="229">
        <v>494</v>
      </c>
      <c r="D71" t="s" s="233">
        <v>495</v>
      </c>
      <c r="E71" t="s" s="234">
        <v>496</v>
      </c>
      <c r="F71" t="s" s="232">
        <v>497</v>
      </c>
    </row>
    <row r="72" ht="15.95" customHeight="1">
      <c r="A72" s="235"/>
      <c r="B72" t="s" s="229">
        <v>498</v>
      </c>
      <c r="C72" t="s" s="229">
        <v>112</v>
      </c>
      <c r="D72" t="s" s="233">
        <v>499</v>
      </c>
      <c r="E72" t="s" s="234">
        <v>500</v>
      </c>
      <c r="F72" t="s" s="232">
        <v>501</v>
      </c>
    </row>
    <row r="73" ht="15.95" customHeight="1">
      <c r="A73" s="235"/>
      <c r="B73" t="s" s="229">
        <v>502</v>
      </c>
      <c r="C73" t="s" s="229">
        <v>503</v>
      </c>
      <c r="D73" s="237"/>
      <c r="E73" t="s" s="234">
        <v>504</v>
      </c>
      <c r="F73" t="s" s="232">
        <v>505</v>
      </c>
    </row>
    <row r="74" ht="15.95" customHeight="1">
      <c r="A74" s="235"/>
      <c r="B74" t="s" s="229">
        <v>506</v>
      </c>
      <c r="C74" t="s" s="229">
        <v>507</v>
      </c>
      <c r="D74" s="237"/>
      <c r="E74" t="s" s="234">
        <v>508</v>
      </c>
      <c r="F74" t="s" s="232">
        <v>509</v>
      </c>
    </row>
    <row r="75" ht="15.95" customHeight="1">
      <c r="A75" s="235"/>
      <c r="B75" t="s" s="229">
        <v>510</v>
      </c>
      <c r="C75" t="s" s="229">
        <v>511</v>
      </c>
      <c r="D75" s="237"/>
      <c r="E75" t="s" s="234">
        <v>512</v>
      </c>
      <c r="F75" t="s" s="232">
        <v>513</v>
      </c>
    </row>
    <row r="76" ht="15.95" customHeight="1">
      <c r="A76" s="235"/>
      <c r="B76" t="s" s="229">
        <v>119</v>
      </c>
      <c r="C76" t="s" s="229">
        <v>514</v>
      </c>
      <c r="D76" s="237"/>
      <c r="E76" t="s" s="234">
        <v>515</v>
      </c>
      <c r="F76" t="s" s="232">
        <v>516</v>
      </c>
    </row>
    <row r="77" ht="15.95" customHeight="1">
      <c r="A77" s="235"/>
      <c r="B77" t="s" s="229">
        <v>517</v>
      </c>
      <c r="C77" t="s" s="229">
        <v>518</v>
      </c>
      <c r="D77" s="237"/>
      <c r="E77" t="s" s="234">
        <v>519</v>
      </c>
      <c r="F77" t="s" s="232">
        <v>520</v>
      </c>
    </row>
    <row r="78" ht="15.95" customHeight="1">
      <c r="A78" s="235"/>
      <c r="B78" t="s" s="229">
        <v>521</v>
      </c>
      <c r="C78" t="s" s="229">
        <v>522</v>
      </c>
      <c r="D78" s="237"/>
      <c r="E78" s="238"/>
      <c r="F78" t="s" s="232">
        <v>523</v>
      </c>
    </row>
    <row r="79" ht="15.95" customHeight="1">
      <c r="A79" s="235"/>
      <c r="B79" t="s" s="229">
        <v>524</v>
      </c>
      <c r="C79" t="s" s="229">
        <v>525</v>
      </c>
      <c r="D79" s="237"/>
      <c r="E79" s="239"/>
      <c r="F79" t="s" s="232">
        <v>526</v>
      </c>
    </row>
    <row r="80" ht="15.95" customHeight="1">
      <c r="A80" s="235"/>
      <c r="B80" t="s" s="229">
        <v>28</v>
      </c>
      <c r="C80" t="s" s="229">
        <v>29</v>
      </c>
      <c r="D80" s="237"/>
      <c r="E80" s="240"/>
      <c r="F80" t="s" s="241">
        <v>527</v>
      </c>
    </row>
    <row r="81" ht="15.95" customHeight="1">
      <c r="A81" s="235"/>
      <c r="B81" t="s" s="229">
        <v>528</v>
      </c>
      <c r="C81" t="s" s="229">
        <v>529</v>
      </c>
      <c r="D81" s="237"/>
      <c r="E81" s="240"/>
      <c r="F81" t="s" s="241">
        <v>530</v>
      </c>
    </row>
    <row r="82" ht="15.95" customHeight="1">
      <c r="A82" s="235"/>
      <c r="B82" t="s" s="229">
        <v>531</v>
      </c>
      <c r="C82" t="s" s="229">
        <v>532</v>
      </c>
      <c r="D82" s="237"/>
      <c r="E82" s="240"/>
      <c r="F82" t="s" s="241">
        <v>533</v>
      </c>
    </row>
    <row r="83" ht="15.95" customHeight="1">
      <c r="A83" s="235"/>
      <c r="B83" t="s" s="229">
        <v>97</v>
      </c>
      <c r="C83" t="s" s="229">
        <v>534</v>
      </c>
      <c r="D83" s="237"/>
      <c r="E83" s="240"/>
      <c r="F83" t="s" s="241">
        <v>535</v>
      </c>
    </row>
    <row r="84" ht="15.95" customHeight="1">
      <c r="A84" s="235"/>
      <c r="B84" t="s" s="229">
        <v>536</v>
      </c>
      <c r="C84" t="s" s="229">
        <v>537</v>
      </c>
      <c r="D84" s="237"/>
      <c r="E84" s="240"/>
      <c r="F84" t="s" s="241">
        <v>538</v>
      </c>
    </row>
    <row r="85" ht="15.95" customHeight="1">
      <c r="A85" s="235"/>
      <c r="B85" t="s" s="229">
        <v>46</v>
      </c>
      <c r="C85" t="s" s="229">
        <v>539</v>
      </c>
      <c r="D85" s="237"/>
      <c r="E85" s="240"/>
      <c r="F85" t="s" s="241">
        <v>540</v>
      </c>
    </row>
    <row r="86" ht="15.95" customHeight="1">
      <c r="A86" s="235"/>
      <c r="B86" t="s" s="229">
        <v>108</v>
      </c>
      <c r="C86" t="s" s="229">
        <v>541</v>
      </c>
      <c r="D86" s="237"/>
      <c r="E86" s="240"/>
      <c r="F86" t="s" s="241">
        <v>542</v>
      </c>
    </row>
    <row r="87" ht="15.95" customHeight="1">
      <c r="A87" s="235"/>
      <c r="B87" t="s" s="229">
        <v>543</v>
      </c>
      <c r="C87" t="s" s="229">
        <v>544</v>
      </c>
      <c r="D87" s="237"/>
      <c r="E87" s="240"/>
      <c r="F87" t="s" s="241">
        <v>545</v>
      </c>
    </row>
    <row r="88" ht="15.95" customHeight="1">
      <c r="A88" s="235"/>
      <c r="B88" t="s" s="229">
        <v>99</v>
      </c>
      <c r="C88" t="s" s="229">
        <v>546</v>
      </c>
      <c r="D88" s="237"/>
      <c r="E88" s="240"/>
      <c r="F88" t="s" s="241">
        <v>547</v>
      </c>
    </row>
    <row r="89" ht="15.95" customHeight="1">
      <c r="A89" s="235"/>
      <c r="B89" t="s" s="229">
        <v>548</v>
      </c>
      <c r="C89" t="s" s="229">
        <v>549</v>
      </c>
      <c r="D89" s="237"/>
      <c r="E89" s="240"/>
      <c r="F89" t="s" s="241">
        <v>550</v>
      </c>
    </row>
    <row r="90" ht="15.95" customHeight="1">
      <c r="A90" s="235"/>
      <c r="B90" t="s" s="229">
        <v>551</v>
      </c>
      <c r="C90" t="s" s="229">
        <v>110</v>
      </c>
      <c r="D90" s="237"/>
      <c r="E90" s="240"/>
      <c r="F90" t="s" s="241">
        <v>552</v>
      </c>
    </row>
    <row r="91" ht="15.95" customHeight="1">
      <c r="A91" s="235"/>
      <c r="B91" t="s" s="229">
        <v>553</v>
      </c>
      <c r="C91" t="s" s="229">
        <v>115</v>
      </c>
      <c r="D91" s="237"/>
      <c r="E91" s="240"/>
      <c r="F91" t="s" s="241">
        <v>118</v>
      </c>
    </row>
    <row r="92" ht="15.95" customHeight="1">
      <c r="A92" s="235"/>
      <c r="B92" t="s" s="229">
        <v>554</v>
      </c>
      <c r="C92" t="s" s="229">
        <v>555</v>
      </c>
      <c r="D92" s="237"/>
      <c r="E92" s="240"/>
      <c r="F92" t="s" s="241">
        <v>556</v>
      </c>
    </row>
    <row r="93" ht="15.95" customHeight="1">
      <c r="A93" s="235"/>
      <c r="B93" t="s" s="229">
        <v>557</v>
      </c>
      <c r="C93" t="s" s="229">
        <v>558</v>
      </c>
      <c r="D93" s="237"/>
      <c r="E93" s="240"/>
      <c r="F93" t="s" s="241">
        <v>559</v>
      </c>
    </row>
    <row r="94" ht="15.95" customHeight="1">
      <c r="A94" s="235"/>
      <c r="B94" t="s" s="229">
        <v>560</v>
      </c>
      <c r="C94" t="s" s="229">
        <v>94</v>
      </c>
      <c r="D94" s="237"/>
      <c r="E94" s="240"/>
      <c r="F94" t="s" s="241">
        <v>561</v>
      </c>
    </row>
    <row r="95" ht="15.95" customHeight="1">
      <c r="A95" s="235"/>
      <c r="B95" t="s" s="229">
        <v>53</v>
      </c>
      <c r="C95" t="s" s="229">
        <v>562</v>
      </c>
      <c r="D95" s="237"/>
      <c r="E95" s="240"/>
      <c r="F95" t="s" s="241">
        <v>563</v>
      </c>
    </row>
    <row r="96" ht="15.95" customHeight="1">
      <c r="A96" s="235"/>
      <c r="B96" t="s" s="229">
        <v>564</v>
      </c>
      <c r="C96" t="s" s="229">
        <v>565</v>
      </c>
      <c r="D96" s="237"/>
      <c r="E96" s="240"/>
      <c r="F96" t="s" s="241">
        <v>566</v>
      </c>
    </row>
    <row r="97" ht="15.95" customHeight="1">
      <c r="A97" s="235"/>
      <c r="B97" t="s" s="229">
        <v>39</v>
      </c>
      <c r="C97" t="s" s="229">
        <v>567</v>
      </c>
      <c r="D97" s="237"/>
      <c r="E97" s="240"/>
      <c r="F97" t="s" s="241">
        <v>568</v>
      </c>
    </row>
    <row r="98" ht="15.95" customHeight="1">
      <c r="A98" s="235"/>
      <c r="B98" t="s" s="229">
        <v>569</v>
      </c>
      <c r="C98" t="s" s="229">
        <v>570</v>
      </c>
      <c r="D98" s="237"/>
      <c r="E98" s="240"/>
      <c r="F98" t="s" s="241">
        <v>571</v>
      </c>
    </row>
    <row r="99" ht="15.95" customHeight="1">
      <c r="A99" s="235"/>
      <c r="B99" t="s" s="229">
        <v>572</v>
      </c>
      <c r="C99" t="s" s="229">
        <v>573</v>
      </c>
      <c r="D99" s="237"/>
      <c r="E99" s="240"/>
      <c r="F99" t="s" s="241">
        <v>574</v>
      </c>
    </row>
    <row r="100" ht="15.95" customHeight="1">
      <c r="A100" s="235"/>
      <c r="B100" t="s" s="229">
        <v>575</v>
      </c>
      <c r="C100" t="s" s="229">
        <v>576</v>
      </c>
      <c r="D100" s="237"/>
      <c r="E100" s="240"/>
      <c r="F100" t="s" s="241">
        <v>577</v>
      </c>
    </row>
    <row r="101" ht="15.95" customHeight="1">
      <c r="A101" s="235"/>
      <c r="B101" t="s" s="229">
        <v>578</v>
      </c>
      <c r="C101" t="s" s="229">
        <v>579</v>
      </c>
      <c r="D101" s="237"/>
      <c r="E101" s="240"/>
      <c r="F101" t="s" s="241">
        <v>580</v>
      </c>
    </row>
    <row r="102" ht="15.95" customHeight="1">
      <c r="A102" s="235"/>
      <c r="B102" t="s" s="229">
        <v>114</v>
      </c>
      <c r="C102" t="s" s="229">
        <v>581</v>
      </c>
      <c r="D102" s="237"/>
      <c r="E102" s="240"/>
      <c r="F102" t="s" s="241">
        <v>582</v>
      </c>
    </row>
    <row r="103" ht="15.95" customHeight="1">
      <c r="A103" s="235"/>
      <c r="B103" t="s" s="229">
        <v>583</v>
      </c>
      <c r="C103" t="s" s="229">
        <v>584</v>
      </c>
      <c r="D103" s="237"/>
      <c r="E103" s="240"/>
      <c r="F103" t="s" s="241">
        <v>585</v>
      </c>
    </row>
    <row r="104" ht="15.95" customHeight="1">
      <c r="A104" s="235"/>
      <c r="B104" t="s" s="229">
        <v>586</v>
      </c>
      <c r="C104" t="s" s="229">
        <v>587</v>
      </c>
      <c r="D104" s="242"/>
      <c r="E104" s="240"/>
      <c r="F104" t="s" s="241">
        <v>588</v>
      </c>
    </row>
    <row r="105" ht="15.95" customHeight="1">
      <c r="A105" s="235"/>
      <c r="B105" t="s" s="229">
        <v>589</v>
      </c>
      <c r="C105" t="s" s="229">
        <v>590</v>
      </c>
      <c r="D105" s="237"/>
      <c r="E105" s="240"/>
      <c r="F105" t="s" s="241">
        <v>591</v>
      </c>
    </row>
    <row r="106" ht="15.95" customHeight="1">
      <c r="A106" s="235"/>
      <c r="B106" t="s" s="229">
        <v>592</v>
      </c>
      <c r="C106" t="s" s="229">
        <v>593</v>
      </c>
      <c r="D106" s="237"/>
      <c r="E106" s="240"/>
      <c r="F106" t="s" s="241">
        <v>594</v>
      </c>
    </row>
    <row r="107" ht="15.95" customHeight="1">
      <c r="A107" s="235"/>
      <c r="B107" t="s" s="229">
        <v>93</v>
      </c>
      <c r="C107" t="s" s="229">
        <v>595</v>
      </c>
      <c r="D107" s="237"/>
      <c r="E107" s="240"/>
      <c r="F107" t="s" s="241">
        <v>596</v>
      </c>
    </row>
    <row r="108" ht="18.6" customHeight="1">
      <c r="A108" s="243"/>
      <c r="B108" s="244"/>
      <c r="C108" s="244"/>
      <c r="D108" s="243"/>
      <c r="E108" s="243"/>
      <c r="F108" t="s" s="232">
        <v>597</v>
      </c>
    </row>
    <row r="109" ht="18.6" customHeight="1">
      <c r="A109" s="245"/>
      <c r="B109" s="246"/>
      <c r="C109" s="246"/>
      <c r="D109" s="245"/>
      <c r="E109" s="245"/>
      <c r="F109" t="s" s="232">
        <v>598</v>
      </c>
    </row>
    <row r="110" ht="18.6" customHeight="1">
      <c r="A110" s="245"/>
      <c r="B110" s="246"/>
      <c r="C110" s="246"/>
      <c r="D110" s="245"/>
      <c r="E110" s="245"/>
      <c r="F110" t="s" s="232">
        <v>599</v>
      </c>
    </row>
    <row r="111" ht="18.6" customHeight="1">
      <c r="A111" s="245"/>
      <c r="B111" s="246"/>
      <c r="C111" s="246"/>
      <c r="D111" s="245"/>
      <c r="E111" s="245"/>
      <c r="F111" t="s" s="232">
        <v>600</v>
      </c>
    </row>
    <row r="112" ht="18.6" customHeight="1">
      <c r="A112" s="245"/>
      <c r="B112" s="246"/>
      <c r="C112" s="246"/>
      <c r="D112" s="245"/>
      <c r="E112" s="245"/>
      <c r="F112" t="s" s="232">
        <v>601</v>
      </c>
    </row>
    <row r="113" ht="18.6" customHeight="1">
      <c r="A113" s="245"/>
      <c r="B113" s="246"/>
      <c r="C113" s="246"/>
      <c r="D113" s="245"/>
      <c r="E113" s="245"/>
      <c r="F113" t="s" s="232">
        <v>602</v>
      </c>
    </row>
    <row r="114" ht="18.6" customHeight="1">
      <c r="A114" s="245"/>
      <c r="B114" s="246"/>
      <c r="C114" s="246"/>
      <c r="D114" s="245"/>
      <c r="E114" s="245"/>
      <c r="F114" t="s" s="232">
        <v>603</v>
      </c>
    </row>
    <row r="115" ht="18.6" customHeight="1">
      <c r="A115" s="245"/>
      <c r="B115" s="246"/>
      <c r="C115" s="246"/>
      <c r="D115" s="245"/>
      <c r="E115" s="245"/>
      <c r="F115" t="s" s="232">
        <v>604</v>
      </c>
    </row>
    <row r="116" ht="18.6" customHeight="1">
      <c r="A116" s="245"/>
      <c r="B116" s="246"/>
      <c r="C116" s="246"/>
      <c r="D116" s="245"/>
      <c r="E116" s="245"/>
      <c r="F116" t="s" s="232">
        <v>605</v>
      </c>
    </row>
    <row r="117" ht="18.6" customHeight="1">
      <c r="A117" s="245"/>
      <c r="B117" s="246"/>
      <c r="C117" s="246"/>
      <c r="D117" s="245"/>
      <c r="E117" s="245"/>
      <c r="F117" t="s" s="232">
        <v>102</v>
      </c>
    </row>
    <row r="118" ht="18.6" customHeight="1">
      <c r="A118" s="245"/>
      <c r="B118" s="246"/>
      <c r="C118" s="246"/>
      <c r="D118" s="245"/>
      <c r="E118" s="245"/>
      <c r="F118" t="s" s="232">
        <v>606</v>
      </c>
    </row>
    <row r="119" ht="18.6" customHeight="1">
      <c r="A119" s="245"/>
      <c r="B119" s="246"/>
      <c r="C119" s="246"/>
      <c r="D119" s="245"/>
      <c r="E119" s="245"/>
      <c r="F119" t="s" s="232">
        <v>607</v>
      </c>
    </row>
    <row r="120" ht="18.6" customHeight="1">
      <c r="A120" s="245"/>
      <c r="B120" s="246"/>
      <c r="C120" s="246"/>
      <c r="D120" s="245"/>
      <c r="E120" s="245"/>
      <c r="F120" t="s" s="232">
        <v>608</v>
      </c>
    </row>
    <row r="121" ht="18.6" customHeight="1">
      <c r="A121" s="245"/>
      <c r="B121" s="246"/>
      <c r="C121" s="246"/>
      <c r="D121" s="245"/>
      <c r="E121" s="245"/>
      <c r="F121" t="s" s="232">
        <v>609</v>
      </c>
    </row>
    <row r="122" ht="18.6" customHeight="1">
      <c r="A122" s="245"/>
      <c r="B122" s="246"/>
      <c r="C122" s="246"/>
      <c r="D122" s="245"/>
      <c r="E122" s="245"/>
      <c r="F122" t="s" s="232">
        <v>610</v>
      </c>
    </row>
    <row r="123" ht="18.6" customHeight="1">
      <c r="A123" s="245"/>
      <c r="B123" s="246"/>
      <c r="C123" s="246"/>
      <c r="D123" s="245"/>
      <c r="E123" s="245"/>
      <c r="F123" t="s" s="232">
        <v>611</v>
      </c>
    </row>
    <row r="124" ht="18.6" customHeight="1">
      <c r="A124" s="245"/>
      <c r="B124" s="246"/>
      <c r="C124" s="246"/>
      <c r="D124" s="245"/>
      <c r="E124" s="245"/>
      <c r="F124" t="s" s="232">
        <v>612</v>
      </c>
    </row>
    <row r="125" ht="18.6" customHeight="1">
      <c r="A125" s="245"/>
      <c r="B125" s="246"/>
      <c r="C125" s="246"/>
      <c r="D125" s="245"/>
      <c r="E125" s="245"/>
      <c r="F125" t="s" s="232">
        <v>613</v>
      </c>
    </row>
    <row r="126" ht="18.6" customHeight="1">
      <c r="A126" s="245"/>
      <c r="B126" s="246"/>
      <c r="C126" s="246"/>
      <c r="D126" s="245"/>
      <c r="E126" s="245"/>
      <c r="F126" t="s" s="232">
        <v>614</v>
      </c>
    </row>
    <row r="127" ht="18.6" customHeight="1">
      <c r="A127" s="245"/>
      <c r="B127" s="246"/>
      <c r="C127" s="246"/>
      <c r="D127" s="245"/>
      <c r="E127" s="245"/>
      <c r="F127" t="s" s="232">
        <v>615</v>
      </c>
    </row>
    <row r="128" ht="18.6" customHeight="1">
      <c r="A128" s="245"/>
      <c r="B128" s="246"/>
      <c r="C128" s="246"/>
      <c r="D128" s="245"/>
      <c r="E128" s="245"/>
      <c r="F128" t="s" s="232">
        <v>70</v>
      </c>
    </row>
    <row r="129" ht="18.6" customHeight="1">
      <c r="A129" s="245"/>
      <c r="B129" s="246"/>
      <c r="C129" s="246"/>
      <c r="D129" s="245"/>
      <c r="E129" s="245"/>
      <c r="F129" t="s" s="232">
        <v>616</v>
      </c>
    </row>
    <row r="130" ht="18.6" customHeight="1">
      <c r="A130" s="245"/>
      <c r="B130" s="246"/>
      <c r="C130" s="246"/>
      <c r="D130" s="245"/>
      <c r="E130" s="245"/>
      <c r="F130" t="s" s="232">
        <v>617</v>
      </c>
    </row>
    <row r="131" ht="18.6" customHeight="1">
      <c r="A131" s="245"/>
      <c r="B131" s="246"/>
      <c r="C131" s="246"/>
      <c r="D131" s="245"/>
      <c r="E131" s="245"/>
      <c r="F131" t="s" s="232">
        <v>618</v>
      </c>
    </row>
    <row r="132" ht="18.6" customHeight="1">
      <c r="A132" s="245"/>
      <c r="B132" s="246"/>
      <c r="C132" s="246"/>
      <c r="D132" s="245"/>
      <c r="E132" s="245"/>
      <c r="F132" t="s" s="232">
        <v>619</v>
      </c>
    </row>
    <row r="133" ht="18.6" customHeight="1">
      <c r="A133" s="245"/>
      <c r="B133" s="246"/>
      <c r="C133" s="246"/>
      <c r="D133" s="245"/>
      <c r="E133" s="245"/>
      <c r="F133" t="s" s="232">
        <v>620</v>
      </c>
    </row>
    <row r="134" ht="18.6" customHeight="1">
      <c r="A134" s="245"/>
      <c r="B134" s="246"/>
      <c r="C134" s="246"/>
      <c r="D134" s="245"/>
      <c r="E134" s="245"/>
      <c r="F134" t="s" s="232">
        <v>621</v>
      </c>
    </row>
    <row r="135" ht="18.6" customHeight="1">
      <c r="A135" s="245"/>
      <c r="B135" s="246"/>
      <c r="C135" s="246"/>
      <c r="D135" s="245"/>
      <c r="E135" s="245"/>
      <c r="F135" t="s" s="232">
        <v>622</v>
      </c>
    </row>
    <row r="136" ht="18.6" customHeight="1">
      <c r="A136" s="245"/>
      <c r="B136" s="246"/>
      <c r="C136" s="246"/>
      <c r="D136" s="245"/>
      <c r="E136" s="245"/>
      <c r="F136" t="s" s="232">
        <v>623</v>
      </c>
    </row>
    <row r="137" ht="18.6" customHeight="1">
      <c r="A137" s="245"/>
      <c r="B137" s="246"/>
      <c r="C137" s="246"/>
      <c r="D137" s="245"/>
      <c r="E137" s="245"/>
      <c r="F137" t="s" s="232">
        <v>624</v>
      </c>
    </row>
    <row r="138" ht="18.6" customHeight="1">
      <c r="A138" s="245"/>
      <c r="B138" s="246"/>
      <c r="C138" s="246"/>
      <c r="D138" s="245"/>
      <c r="E138" s="245"/>
      <c r="F138" t="s" s="232">
        <v>625</v>
      </c>
    </row>
    <row r="139" ht="18.6" customHeight="1">
      <c r="A139" s="245"/>
      <c r="B139" s="246"/>
      <c r="C139" s="246"/>
      <c r="D139" s="245"/>
      <c r="E139" s="245"/>
      <c r="F139" t="s" s="232">
        <v>626</v>
      </c>
    </row>
    <row r="140" ht="18.6" customHeight="1">
      <c r="A140" s="245"/>
      <c r="B140" s="246"/>
      <c r="C140" s="246"/>
      <c r="D140" s="245"/>
      <c r="E140" s="245"/>
      <c r="F140" t="s" s="232">
        <v>627</v>
      </c>
    </row>
    <row r="141" ht="18.6" customHeight="1">
      <c r="A141" s="245"/>
      <c r="B141" s="246"/>
      <c r="C141" s="246"/>
      <c r="D141" s="245"/>
      <c r="E141" s="245"/>
      <c r="F141" t="s" s="232">
        <v>628</v>
      </c>
    </row>
    <row r="142" ht="18.6" customHeight="1">
      <c r="A142" s="245"/>
      <c r="B142" s="246"/>
      <c r="C142" s="246"/>
      <c r="D142" s="245"/>
      <c r="E142" s="245"/>
      <c r="F142" t="s" s="232">
        <v>629</v>
      </c>
    </row>
    <row r="143" ht="18.6" customHeight="1">
      <c r="A143" s="245"/>
      <c r="B143" s="246"/>
      <c r="C143" s="246"/>
      <c r="D143" s="245"/>
      <c r="E143" s="245"/>
      <c r="F143" t="s" s="232">
        <v>630</v>
      </c>
    </row>
    <row r="144" ht="18.6" customHeight="1">
      <c r="A144" s="245"/>
      <c r="B144" s="246"/>
      <c r="C144" s="246"/>
      <c r="D144" s="245"/>
      <c r="E144" s="245"/>
      <c r="F144" t="s" s="232">
        <v>631</v>
      </c>
    </row>
    <row r="145" ht="18.6" customHeight="1">
      <c r="A145" s="245"/>
      <c r="B145" s="246"/>
      <c r="C145" s="246"/>
      <c r="D145" s="245"/>
      <c r="E145" s="245"/>
      <c r="F145" t="s" s="232">
        <v>632</v>
      </c>
    </row>
    <row r="146" ht="18.6" customHeight="1">
      <c r="A146" s="245"/>
      <c r="B146" s="246"/>
      <c r="C146" s="246"/>
      <c r="D146" s="245"/>
      <c r="E146" s="245"/>
      <c r="F146" t="s" s="232">
        <v>633</v>
      </c>
    </row>
    <row r="147" ht="18.6" customHeight="1">
      <c r="A147" s="245"/>
      <c r="B147" s="246"/>
      <c r="C147" s="246"/>
      <c r="D147" s="245"/>
      <c r="E147" s="245"/>
      <c r="F147" t="s" s="232">
        <v>634</v>
      </c>
    </row>
    <row r="148" ht="18.6" customHeight="1">
      <c r="A148" s="245"/>
      <c r="B148" s="246"/>
      <c r="C148" s="246"/>
      <c r="D148" s="245"/>
      <c r="E148" s="245"/>
      <c r="F148" t="s" s="232">
        <v>635</v>
      </c>
    </row>
    <row r="149" ht="18.6" customHeight="1">
      <c r="A149" s="245"/>
      <c r="B149" s="246"/>
      <c r="C149" s="246"/>
      <c r="D149" s="245"/>
      <c r="E149" s="245"/>
      <c r="F149" t="s" s="232">
        <v>636</v>
      </c>
    </row>
    <row r="150" ht="18.6" customHeight="1">
      <c r="A150" s="245"/>
      <c r="B150" s="246"/>
      <c r="C150" s="246"/>
      <c r="D150" s="245"/>
      <c r="E150" s="245"/>
      <c r="F150" t="s" s="232">
        <v>637</v>
      </c>
    </row>
    <row r="151" ht="18.6" customHeight="1">
      <c r="A151" s="245"/>
      <c r="B151" s="246"/>
      <c r="C151" s="246"/>
      <c r="D151" s="245"/>
      <c r="E151" s="245"/>
      <c r="F151" t="s" s="232">
        <v>638</v>
      </c>
    </row>
    <row r="152" ht="18.6" customHeight="1">
      <c r="A152" s="245"/>
      <c r="B152" s="246"/>
      <c r="C152" s="246"/>
      <c r="D152" s="245"/>
      <c r="E152" s="245"/>
      <c r="F152" t="s" s="232">
        <v>639</v>
      </c>
    </row>
    <row r="153" ht="18.6" customHeight="1">
      <c r="A153" s="245"/>
      <c r="B153" s="246"/>
      <c r="C153" s="246"/>
      <c r="D153" s="245"/>
      <c r="E153" s="245"/>
      <c r="F153" t="s" s="232">
        <v>640</v>
      </c>
    </row>
    <row r="154" ht="18.6" customHeight="1">
      <c r="A154" s="245"/>
      <c r="B154" s="246"/>
      <c r="C154" s="246"/>
      <c r="D154" s="245"/>
      <c r="E154" s="245"/>
      <c r="F154" t="s" s="232">
        <v>641</v>
      </c>
    </row>
    <row r="155" ht="18.6" customHeight="1">
      <c r="A155" s="245"/>
      <c r="B155" s="246"/>
      <c r="C155" s="246"/>
      <c r="D155" s="245"/>
      <c r="E155" s="245"/>
      <c r="F155" t="s" s="232">
        <v>642</v>
      </c>
    </row>
    <row r="156" ht="18.6" customHeight="1">
      <c r="A156" s="245"/>
      <c r="B156" s="246"/>
      <c r="C156" s="246"/>
      <c r="D156" s="245"/>
      <c r="E156" s="245"/>
      <c r="F156" t="s" s="232">
        <v>643</v>
      </c>
    </row>
    <row r="157" ht="18.6" customHeight="1">
      <c r="A157" s="245"/>
      <c r="B157" s="246"/>
      <c r="C157" s="246"/>
      <c r="D157" s="245"/>
      <c r="E157" s="245"/>
      <c r="F157" t="s" s="232">
        <v>644</v>
      </c>
    </row>
    <row r="158" ht="18.6" customHeight="1">
      <c r="A158" s="245"/>
      <c r="B158" s="246"/>
      <c r="C158" s="246"/>
      <c r="D158" s="245"/>
      <c r="E158" s="245"/>
      <c r="F158" t="s" s="232">
        <v>113</v>
      </c>
    </row>
    <row r="159" ht="18.6" customHeight="1">
      <c r="A159" s="245"/>
      <c r="B159" s="246"/>
      <c r="C159" s="246"/>
      <c r="D159" s="245"/>
      <c r="E159" s="245"/>
      <c r="F159" t="s" s="232">
        <v>645</v>
      </c>
    </row>
    <row r="160" ht="18.6" customHeight="1">
      <c r="A160" s="245"/>
      <c r="B160" s="246"/>
      <c r="C160" s="246"/>
      <c r="D160" s="245"/>
      <c r="E160" s="245"/>
      <c r="F160" t="s" s="232">
        <v>646</v>
      </c>
    </row>
    <row r="161" ht="18.6" customHeight="1">
      <c r="A161" s="245"/>
      <c r="B161" s="246"/>
      <c r="C161" s="246"/>
      <c r="D161" s="245"/>
      <c r="E161" s="245"/>
      <c r="F161" t="s" s="232">
        <v>647</v>
      </c>
    </row>
    <row r="162" ht="18.6" customHeight="1">
      <c r="A162" s="245"/>
      <c r="B162" s="246"/>
      <c r="C162" s="246"/>
      <c r="D162" s="245"/>
      <c r="E162" s="245"/>
      <c r="F162" t="s" s="232">
        <v>648</v>
      </c>
    </row>
    <row r="163" ht="18.6" customHeight="1">
      <c r="A163" s="245"/>
      <c r="B163" s="246"/>
      <c r="C163" s="246"/>
      <c r="D163" s="245"/>
      <c r="E163" s="245"/>
      <c r="F163" t="s" s="232">
        <v>649</v>
      </c>
    </row>
    <row r="164" ht="18.6" customHeight="1">
      <c r="A164" s="245"/>
      <c r="B164" s="246"/>
      <c r="C164" s="246"/>
      <c r="D164" s="245"/>
      <c r="E164" s="245"/>
      <c r="F164" t="s" s="232">
        <v>650</v>
      </c>
    </row>
    <row r="165" ht="18.6" customHeight="1">
      <c r="A165" s="245"/>
      <c r="B165" s="246"/>
      <c r="C165" s="246"/>
      <c r="D165" s="245"/>
      <c r="E165" s="245"/>
      <c r="F165" t="s" s="232">
        <v>651</v>
      </c>
    </row>
    <row r="166" ht="18.6" customHeight="1">
      <c r="A166" s="245"/>
      <c r="B166" s="246"/>
      <c r="C166" s="246"/>
      <c r="D166" s="245"/>
      <c r="E166" s="245"/>
      <c r="F166" t="s" s="232">
        <v>652</v>
      </c>
    </row>
    <row r="167" ht="18.6" customHeight="1">
      <c r="A167" s="245"/>
      <c r="B167" s="246"/>
      <c r="C167" s="246"/>
      <c r="D167" s="245"/>
      <c r="E167" s="245"/>
      <c r="F167" t="s" s="232">
        <v>653</v>
      </c>
    </row>
    <row r="168" ht="18.6" customHeight="1">
      <c r="A168" s="245"/>
      <c r="B168" s="246"/>
      <c r="C168" s="246"/>
      <c r="D168" s="245"/>
      <c r="E168" s="245"/>
      <c r="F168" t="s" s="232">
        <v>101</v>
      </c>
    </row>
    <row r="169" ht="18.6" customHeight="1">
      <c r="A169" s="245"/>
      <c r="B169" s="246"/>
      <c r="C169" s="246"/>
      <c r="D169" s="245"/>
      <c r="E169" s="245"/>
      <c r="F169" t="s" s="232">
        <v>654</v>
      </c>
    </row>
    <row r="170" ht="18.6" customHeight="1">
      <c r="A170" s="245"/>
      <c r="B170" s="246"/>
      <c r="C170" s="246"/>
      <c r="D170" s="245"/>
      <c r="E170" s="245"/>
      <c r="F170" t="s" s="232">
        <v>655</v>
      </c>
    </row>
    <row r="171" ht="18.6" customHeight="1">
      <c r="A171" s="245"/>
      <c r="B171" s="246"/>
      <c r="C171" s="246"/>
      <c r="D171" s="245"/>
      <c r="E171" s="245"/>
      <c r="F171" t="s" s="232">
        <v>656</v>
      </c>
    </row>
    <row r="172" ht="18.6" customHeight="1">
      <c r="A172" s="245"/>
      <c r="B172" s="246"/>
      <c r="C172" s="246"/>
      <c r="D172" s="245"/>
      <c r="E172" s="245"/>
      <c r="F172" t="s" s="232">
        <v>657</v>
      </c>
    </row>
    <row r="173" ht="18.6" customHeight="1">
      <c r="A173" s="245"/>
      <c r="B173" s="246"/>
      <c r="C173" s="246"/>
      <c r="D173" s="245"/>
      <c r="E173" s="245"/>
      <c r="F173" t="s" s="232">
        <v>658</v>
      </c>
    </row>
    <row r="174" ht="18.6" customHeight="1">
      <c r="A174" s="245"/>
      <c r="B174" s="246"/>
      <c r="C174" s="246"/>
      <c r="D174" s="245"/>
      <c r="E174" s="245"/>
      <c r="F174" t="s" s="232">
        <v>659</v>
      </c>
    </row>
    <row r="175" ht="18.6" customHeight="1">
      <c r="A175" s="245"/>
      <c r="B175" s="246"/>
      <c r="C175" s="246"/>
      <c r="D175" s="245"/>
      <c r="E175" s="245"/>
      <c r="F175" t="s" s="232">
        <v>660</v>
      </c>
    </row>
    <row r="176" ht="18.6" customHeight="1">
      <c r="A176" s="245"/>
      <c r="B176" s="246"/>
      <c r="C176" s="246"/>
      <c r="D176" s="245"/>
      <c r="E176" s="245"/>
      <c r="F176" t="s" s="232">
        <v>661</v>
      </c>
    </row>
    <row r="177" ht="18.6" customHeight="1">
      <c r="A177" s="245"/>
      <c r="B177" s="246"/>
      <c r="C177" s="246"/>
      <c r="D177" s="245"/>
      <c r="E177" s="245"/>
      <c r="F177" t="s" s="232">
        <v>662</v>
      </c>
    </row>
    <row r="178" ht="18.6" customHeight="1">
      <c r="A178" s="245"/>
      <c r="B178" s="246"/>
      <c r="C178" s="246"/>
      <c r="D178" s="245"/>
      <c r="E178" s="245"/>
      <c r="F178" t="s" s="232">
        <v>663</v>
      </c>
    </row>
    <row r="179" ht="18.6" customHeight="1">
      <c r="A179" s="245"/>
      <c r="B179" s="246"/>
      <c r="C179" s="246"/>
      <c r="D179" s="245"/>
      <c r="E179" s="245"/>
      <c r="F179" t="s" s="232">
        <v>664</v>
      </c>
    </row>
    <row r="180" ht="18.6" customHeight="1">
      <c r="A180" s="245"/>
      <c r="B180" s="246"/>
      <c r="C180" s="246"/>
      <c r="D180" s="245"/>
      <c r="E180" s="245"/>
      <c r="F180" t="s" s="232">
        <v>665</v>
      </c>
    </row>
    <row r="181" ht="18.6" customHeight="1">
      <c r="A181" s="245"/>
      <c r="B181" s="246"/>
      <c r="C181" s="246"/>
      <c r="D181" s="245"/>
      <c r="E181" s="245"/>
      <c r="F181" t="s" s="232">
        <v>666</v>
      </c>
    </row>
    <row r="182" ht="18.6" customHeight="1">
      <c r="A182" s="245"/>
      <c r="B182" s="246"/>
      <c r="C182" s="246"/>
      <c r="D182" s="245"/>
      <c r="E182" s="245"/>
      <c r="F182" t="s" s="232">
        <v>667</v>
      </c>
    </row>
    <row r="183" ht="18.6" customHeight="1">
      <c r="A183" s="245"/>
      <c r="B183" s="246"/>
      <c r="C183" s="246"/>
      <c r="D183" s="245"/>
      <c r="E183" s="245"/>
      <c r="F183" t="s" s="232">
        <v>668</v>
      </c>
    </row>
    <row r="184" ht="18.6" customHeight="1">
      <c r="A184" s="245"/>
      <c r="B184" s="246"/>
      <c r="C184" s="246"/>
      <c r="D184" s="245"/>
      <c r="E184" s="245"/>
      <c r="F184" t="s" s="232">
        <v>669</v>
      </c>
    </row>
    <row r="185" ht="18.6" customHeight="1">
      <c r="A185" s="245"/>
      <c r="B185" s="246"/>
      <c r="C185" s="246"/>
      <c r="D185" s="245"/>
      <c r="E185" s="245"/>
      <c r="F185" t="s" s="232">
        <v>670</v>
      </c>
    </row>
    <row r="186" ht="18.6" customHeight="1">
      <c r="A186" s="245"/>
      <c r="B186" s="246"/>
      <c r="C186" s="246"/>
      <c r="D186" s="245"/>
      <c r="E186" s="245"/>
      <c r="F186" t="s" s="232">
        <v>671</v>
      </c>
    </row>
    <row r="187" ht="18.6" customHeight="1">
      <c r="A187" s="245"/>
      <c r="B187" s="246"/>
      <c r="C187" s="246"/>
      <c r="D187" s="245"/>
      <c r="E187" s="245"/>
      <c r="F187" t="s" s="232">
        <v>672</v>
      </c>
    </row>
    <row r="188" ht="18.6" customHeight="1">
      <c r="A188" s="245"/>
      <c r="B188" s="246"/>
      <c r="C188" s="246"/>
      <c r="D188" s="245"/>
      <c r="E188" s="245"/>
      <c r="F188" t="s" s="232">
        <v>673</v>
      </c>
    </row>
    <row r="189" ht="18.6" customHeight="1">
      <c r="A189" s="245"/>
      <c r="B189" s="246"/>
      <c r="C189" s="246"/>
      <c r="D189" s="245"/>
      <c r="E189" s="245"/>
      <c r="F189" t="s" s="232">
        <v>674</v>
      </c>
    </row>
    <row r="190" ht="18.6" customHeight="1">
      <c r="A190" s="245"/>
      <c r="B190" s="246"/>
      <c r="C190" s="246"/>
      <c r="D190" s="245"/>
      <c r="E190" s="245"/>
      <c r="F190" t="s" s="232">
        <v>675</v>
      </c>
    </row>
    <row r="191" ht="18.6" customHeight="1">
      <c r="A191" s="245"/>
      <c r="B191" s="246"/>
      <c r="C191" s="246"/>
      <c r="D191" s="245"/>
      <c r="E191" s="245"/>
      <c r="F191" t="s" s="232">
        <v>676</v>
      </c>
    </row>
    <row r="192" ht="18.6" customHeight="1">
      <c r="A192" s="245"/>
      <c r="B192" s="246"/>
      <c r="C192" s="246"/>
      <c r="D192" s="245"/>
      <c r="E192" s="245"/>
      <c r="F192" t="s" s="232">
        <v>677</v>
      </c>
    </row>
    <row r="193" ht="18.6" customHeight="1">
      <c r="A193" s="245"/>
      <c r="B193" s="246"/>
      <c r="C193" s="246"/>
      <c r="D193" s="245"/>
      <c r="E193" s="245"/>
      <c r="F193" t="s" s="232">
        <v>678</v>
      </c>
    </row>
    <row r="194" ht="18.6" customHeight="1">
      <c r="A194" s="245"/>
      <c r="B194" s="246"/>
      <c r="C194" s="246"/>
      <c r="D194" s="245"/>
      <c r="E194" s="245"/>
      <c r="F194" t="s" s="232">
        <v>679</v>
      </c>
    </row>
    <row r="195" ht="18.6" customHeight="1">
      <c r="A195" s="245"/>
      <c r="B195" s="246"/>
      <c r="C195" s="246"/>
      <c r="D195" s="245"/>
      <c r="E195" s="245"/>
      <c r="F195" t="s" s="232">
        <v>680</v>
      </c>
    </row>
    <row r="196" ht="18.6" customHeight="1">
      <c r="A196" s="245"/>
      <c r="B196" s="246"/>
      <c r="C196" s="246"/>
      <c r="D196" s="245"/>
      <c r="E196" s="245"/>
      <c r="F196" t="s" s="232">
        <v>95</v>
      </c>
    </row>
    <row r="197" ht="18.6" customHeight="1">
      <c r="A197" s="245"/>
      <c r="B197" s="246"/>
      <c r="C197" s="246"/>
      <c r="D197" s="245"/>
      <c r="E197" s="245"/>
      <c r="F197" t="s" s="232">
        <v>681</v>
      </c>
    </row>
    <row r="198" ht="18.6" customHeight="1">
      <c r="A198" s="245"/>
      <c r="B198" s="246"/>
      <c r="C198" s="246"/>
      <c r="D198" s="245"/>
      <c r="E198" s="245"/>
      <c r="F198" t="s" s="232">
        <v>682</v>
      </c>
    </row>
    <row r="199" ht="18.6" customHeight="1">
      <c r="A199" s="245"/>
      <c r="B199" s="246"/>
      <c r="C199" s="246"/>
      <c r="D199" s="245"/>
      <c r="E199" s="245"/>
      <c r="F199" t="s" s="232">
        <v>683</v>
      </c>
    </row>
    <row r="200" ht="18.6" customHeight="1">
      <c r="A200" s="245"/>
      <c r="B200" s="246"/>
      <c r="C200" s="246"/>
      <c r="D200" s="245"/>
      <c r="E200" s="245"/>
      <c r="F200" t="s" s="232">
        <v>684</v>
      </c>
    </row>
    <row r="201" ht="18.6" customHeight="1">
      <c r="A201" s="245"/>
      <c r="B201" s="246"/>
      <c r="C201" s="246"/>
      <c r="D201" s="245"/>
      <c r="E201" s="245"/>
      <c r="F201" t="s" s="232">
        <v>685</v>
      </c>
    </row>
    <row r="202" ht="30" customHeight="1">
      <c r="A202" s="245"/>
      <c r="B202" s="246"/>
      <c r="C202" s="246"/>
      <c r="D202" s="245"/>
      <c r="E202" s="245"/>
      <c r="F202" t="s" s="232">
        <v>686</v>
      </c>
    </row>
    <row r="203" ht="18.6" customHeight="1">
      <c r="A203" s="245"/>
      <c r="B203" s="246"/>
      <c r="C203" s="246"/>
      <c r="D203" s="245"/>
      <c r="E203" s="245"/>
      <c r="F203" t="s" s="232">
        <v>687</v>
      </c>
    </row>
    <row r="204" ht="18.6" customHeight="1">
      <c r="A204" s="245"/>
      <c r="B204" s="246"/>
      <c r="C204" s="246"/>
      <c r="D204" s="245"/>
      <c r="E204" s="245"/>
      <c r="F204" t="s" s="232">
        <v>688</v>
      </c>
    </row>
    <row r="205" ht="18.6" customHeight="1">
      <c r="A205" s="245"/>
      <c r="B205" s="246"/>
      <c r="C205" s="246"/>
      <c r="D205" s="245"/>
      <c r="E205" s="245"/>
      <c r="F205" t="s" s="232">
        <v>689</v>
      </c>
    </row>
    <row r="206" ht="18.6" customHeight="1">
      <c r="A206" s="245"/>
      <c r="B206" s="246"/>
      <c r="C206" s="246"/>
      <c r="D206" s="245"/>
      <c r="E206" s="245"/>
      <c r="F206" t="s" s="232">
        <v>690</v>
      </c>
    </row>
    <row r="207" ht="18.6" customHeight="1">
      <c r="A207" s="245"/>
      <c r="B207" s="246"/>
      <c r="C207" s="246"/>
      <c r="D207" s="245"/>
      <c r="E207" s="245"/>
      <c r="F207" t="s" s="232">
        <v>691</v>
      </c>
    </row>
    <row r="208" ht="18.6" customHeight="1">
      <c r="A208" s="245"/>
      <c r="B208" s="246"/>
      <c r="C208" s="246"/>
      <c r="D208" s="245"/>
      <c r="E208" s="245"/>
      <c r="F208" t="s" s="232">
        <v>692</v>
      </c>
    </row>
    <row r="209" ht="18.6" customHeight="1">
      <c r="A209" s="245"/>
      <c r="B209" s="246"/>
      <c r="C209" s="246"/>
      <c r="D209" s="245"/>
      <c r="E209" s="245"/>
      <c r="F209" t="s" s="232">
        <v>693</v>
      </c>
    </row>
    <row r="210" ht="18.6" customHeight="1">
      <c r="A210" s="245"/>
      <c r="B210" s="246"/>
      <c r="C210" s="246"/>
      <c r="D210" s="245"/>
      <c r="E210" s="245"/>
      <c r="F210" t="s" s="232">
        <v>694</v>
      </c>
    </row>
    <row r="211" ht="18.6" customHeight="1">
      <c r="A211" s="245"/>
      <c r="B211" s="246"/>
      <c r="C211" s="246"/>
      <c r="D211" s="245"/>
      <c r="E211" s="245"/>
      <c r="F211" t="s" s="232">
        <v>695</v>
      </c>
    </row>
    <row r="212" ht="18.6" customHeight="1">
      <c r="A212" s="245"/>
      <c r="B212" s="246"/>
      <c r="C212" s="246"/>
      <c r="D212" s="245"/>
      <c r="E212" s="245"/>
      <c r="F212" t="s" s="232">
        <v>98</v>
      </c>
    </row>
    <row r="213" ht="18.6" customHeight="1">
      <c r="A213" s="245"/>
      <c r="B213" s="246"/>
      <c r="C213" s="246"/>
      <c r="D213" s="245"/>
      <c r="E213" s="245"/>
      <c r="F213" t="s" s="232">
        <v>696</v>
      </c>
    </row>
    <row r="214" ht="18.6" customHeight="1">
      <c r="A214" s="245"/>
      <c r="B214" s="246"/>
      <c r="C214" s="246"/>
      <c r="D214" s="245"/>
      <c r="E214" s="245"/>
      <c r="F214" t="s" s="232">
        <v>697</v>
      </c>
    </row>
    <row r="215" ht="18.6" customHeight="1">
      <c r="A215" s="245"/>
      <c r="B215" s="246"/>
      <c r="C215" s="246"/>
      <c r="D215" s="245"/>
      <c r="E215" s="245"/>
      <c r="F215" t="s" s="232">
        <v>698</v>
      </c>
    </row>
    <row r="216" ht="18.6" customHeight="1">
      <c r="A216" s="245"/>
      <c r="B216" s="246"/>
      <c r="C216" s="246"/>
      <c r="D216" s="245"/>
      <c r="E216" s="245"/>
      <c r="F216" t="s" s="232">
        <v>699</v>
      </c>
    </row>
    <row r="217" ht="18.6" customHeight="1">
      <c r="A217" s="245"/>
      <c r="B217" s="246"/>
      <c r="C217" s="246"/>
      <c r="D217" s="245"/>
      <c r="E217" s="245"/>
      <c r="F217" t="s" s="232">
        <v>700</v>
      </c>
    </row>
    <row r="218" ht="18.6" customHeight="1">
      <c r="A218" s="245"/>
      <c r="B218" s="246"/>
      <c r="C218" s="246"/>
      <c r="D218" s="245"/>
      <c r="E218" s="245"/>
      <c r="F218" t="s" s="232">
        <v>701</v>
      </c>
    </row>
    <row r="219" ht="17.1" customHeight="1">
      <c r="A219" t="s" s="247">
        <v>702</v>
      </c>
      <c r="B219" s="246"/>
      <c r="C219" t="s" s="247">
        <v>703</v>
      </c>
      <c r="D219" s="245"/>
      <c r="E219" s="245"/>
      <c r="F219" t="s" s="232">
        <v>704</v>
      </c>
    </row>
    <row r="220" ht="18" customHeight="1">
      <c r="A220" s="248"/>
      <c r="B220" s="246"/>
      <c r="C220" s="246"/>
      <c r="D220" s="245"/>
      <c r="E220" s="245"/>
      <c r="F220" t="s" s="232">
        <v>705</v>
      </c>
    </row>
    <row r="221" ht="18.6" customHeight="1">
      <c r="A221" s="248"/>
      <c r="B221" s="246"/>
      <c r="C221" s="246"/>
      <c r="D221" s="245"/>
      <c r="E221" s="245"/>
      <c r="F221" t="s" s="232">
        <v>706</v>
      </c>
    </row>
    <row r="222" ht="18.6" customHeight="1">
      <c r="A222" s="248"/>
      <c r="B222" s="246"/>
      <c r="C222" s="246"/>
      <c r="D222" s="245"/>
      <c r="E222" s="245"/>
      <c r="F222" t="s" s="232">
        <v>707</v>
      </c>
    </row>
    <row r="223" ht="18.6" customHeight="1">
      <c r="A223" s="245"/>
      <c r="B223" s="246"/>
      <c r="C223" s="246"/>
      <c r="D223" s="245"/>
      <c r="E223" s="245"/>
      <c r="F223" t="s" s="232">
        <v>708</v>
      </c>
    </row>
    <row r="224" ht="18.6" customHeight="1">
      <c r="A224" s="245"/>
      <c r="B224" s="246"/>
      <c r="C224" s="246"/>
      <c r="D224" s="245"/>
      <c r="E224" s="245"/>
      <c r="F224" t="s" s="232">
        <v>709</v>
      </c>
    </row>
    <row r="225" ht="18.6" customHeight="1">
      <c r="A225" s="245"/>
      <c r="B225" s="246"/>
      <c r="C225" s="246"/>
      <c r="D225" s="245"/>
      <c r="E225" s="245"/>
      <c r="F225" t="s" s="232">
        <v>710</v>
      </c>
    </row>
    <row r="226" ht="18.6" customHeight="1">
      <c r="A226" s="245"/>
      <c r="B226" s="246"/>
      <c r="C226" s="246"/>
      <c r="D226" s="245"/>
      <c r="E226" s="245"/>
      <c r="F226" t="s" s="232">
        <v>711</v>
      </c>
    </row>
    <row r="227" ht="18.6" customHeight="1">
      <c r="A227" s="245"/>
      <c r="B227" s="246"/>
      <c r="C227" s="246"/>
      <c r="D227" s="245"/>
      <c r="E227" s="245"/>
      <c r="F227" t="s" s="232">
        <v>712</v>
      </c>
    </row>
    <row r="228" ht="18.6" customHeight="1">
      <c r="A228" s="245"/>
      <c r="B228" s="246"/>
      <c r="C228" s="246"/>
      <c r="D228" s="245"/>
      <c r="E228" s="245"/>
      <c r="F228" t="s" s="232">
        <v>713</v>
      </c>
    </row>
    <row r="229" ht="18.6" customHeight="1">
      <c r="A229" s="245"/>
      <c r="B229" s="246"/>
      <c r="C229" s="246"/>
      <c r="D229" s="245"/>
      <c r="E229" s="245"/>
      <c r="F229" t="s" s="232">
        <v>106</v>
      </c>
    </row>
    <row r="230" ht="18.6" customHeight="1">
      <c r="A230" s="245"/>
      <c r="B230" s="246"/>
      <c r="C230" s="246"/>
      <c r="D230" s="245"/>
      <c r="E230" s="245"/>
      <c r="F230" t="s" s="232">
        <v>714</v>
      </c>
    </row>
    <row r="231" ht="18.6" customHeight="1">
      <c r="A231" s="245"/>
      <c r="B231" s="246"/>
      <c r="C231" s="246"/>
      <c r="D231" s="245"/>
      <c r="E231" s="245"/>
      <c r="F231" t="s" s="232">
        <v>715</v>
      </c>
    </row>
    <row r="232" ht="18.6" customHeight="1">
      <c r="A232" s="245"/>
      <c r="B232" s="246"/>
      <c r="C232" s="246"/>
      <c r="D232" s="245"/>
      <c r="E232" s="245"/>
      <c r="F232" t="s" s="232">
        <v>716</v>
      </c>
    </row>
    <row r="233" ht="18.6" customHeight="1">
      <c r="A233" s="245"/>
      <c r="B233" s="246"/>
      <c r="C233" s="246"/>
      <c r="D233" s="245"/>
      <c r="E233" s="245"/>
      <c r="F233" t="s" s="232">
        <v>717</v>
      </c>
    </row>
    <row r="234" ht="18.6" customHeight="1">
      <c r="A234" s="245"/>
      <c r="B234" s="246"/>
      <c r="C234" s="246"/>
      <c r="D234" s="245"/>
      <c r="E234" s="245"/>
      <c r="F234" t="s" s="232">
        <v>718</v>
      </c>
    </row>
    <row r="235" ht="18.6" customHeight="1">
      <c r="A235" s="245"/>
      <c r="B235" s="246"/>
      <c r="C235" s="246"/>
      <c r="D235" s="245"/>
      <c r="E235" s="245"/>
      <c r="F235" t="s" s="232">
        <v>719</v>
      </c>
    </row>
    <row r="236" ht="18.6" customHeight="1">
      <c r="A236" s="245"/>
      <c r="B236" s="246"/>
      <c r="C236" s="246"/>
      <c r="D236" s="245"/>
      <c r="E236" s="245"/>
      <c r="F236" t="s" s="232">
        <v>720</v>
      </c>
    </row>
    <row r="237" ht="18.6" customHeight="1">
      <c r="A237" s="245"/>
      <c r="B237" s="246"/>
      <c r="C237" s="246"/>
      <c r="D237" s="245"/>
      <c r="E237" s="245"/>
      <c r="F237" t="s" s="232">
        <v>48</v>
      </c>
    </row>
    <row r="238" ht="18.6" customHeight="1">
      <c r="A238" s="245"/>
      <c r="B238" s="246"/>
      <c r="C238" s="246"/>
      <c r="D238" s="245"/>
      <c r="E238" s="245"/>
      <c r="F238" t="s" s="232">
        <v>117</v>
      </c>
    </row>
    <row r="239" ht="18.6" customHeight="1">
      <c r="A239" s="245"/>
      <c r="B239" s="246"/>
      <c r="C239" s="246"/>
      <c r="D239" s="245"/>
      <c r="E239" s="245"/>
      <c r="F239" t="s" s="232">
        <v>721</v>
      </c>
    </row>
    <row r="240" ht="18.6" customHeight="1">
      <c r="A240" s="245"/>
      <c r="B240" s="246"/>
      <c r="C240" s="246"/>
      <c r="D240" s="245"/>
      <c r="E240" s="245"/>
      <c r="F240" t="s" s="232">
        <v>722</v>
      </c>
    </row>
    <row r="241" ht="18.6" customHeight="1">
      <c r="A241" s="245"/>
      <c r="B241" s="246"/>
      <c r="C241" s="246"/>
      <c r="D241" s="245"/>
      <c r="E241" s="245"/>
      <c r="F241" t="s" s="232">
        <v>723</v>
      </c>
    </row>
    <row r="242" ht="18.6" customHeight="1">
      <c r="A242" s="245"/>
      <c r="B242" s="246"/>
      <c r="C242" s="246"/>
      <c r="D242" s="245"/>
      <c r="E242" s="245"/>
      <c r="F242" t="s" s="232">
        <v>724</v>
      </c>
    </row>
    <row r="243" ht="18.6" customHeight="1">
      <c r="A243" s="245"/>
      <c r="B243" s="246"/>
      <c r="C243" s="246"/>
      <c r="D243" s="245"/>
      <c r="E243" s="245"/>
      <c r="F243" t="s" s="232">
        <v>725</v>
      </c>
    </row>
    <row r="244" ht="18.6" customHeight="1">
      <c r="A244" s="245"/>
      <c r="B244" s="246"/>
      <c r="C244" s="246"/>
      <c r="D244" s="245"/>
      <c r="E244" s="245"/>
      <c r="F244" t="s" s="232">
        <v>726</v>
      </c>
    </row>
    <row r="245" ht="18.6" customHeight="1">
      <c r="A245" s="245"/>
      <c r="B245" s="246"/>
      <c r="C245" s="246"/>
      <c r="D245" s="245"/>
      <c r="E245" s="245"/>
      <c r="F245" t="s" s="232">
        <v>727</v>
      </c>
    </row>
    <row r="246" ht="18.6" customHeight="1">
      <c r="A246" s="245"/>
      <c r="B246" s="246"/>
      <c r="C246" s="246"/>
      <c r="D246" s="245"/>
      <c r="E246" s="245"/>
      <c r="F246" t="s" s="232">
        <v>728</v>
      </c>
    </row>
    <row r="247" ht="18.6" customHeight="1">
      <c r="A247" s="245"/>
      <c r="B247" s="246"/>
      <c r="C247" s="246"/>
      <c r="D247" s="245"/>
      <c r="E247" s="245"/>
      <c r="F247" t="s" s="232">
        <v>729</v>
      </c>
    </row>
    <row r="248" ht="18.6" customHeight="1">
      <c r="A248" s="245"/>
      <c r="B248" s="246"/>
      <c r="C248" s="246"/>
      <c r="D248" s="245"/>
      <c r="E248" s="245"/>
      <c r="F248" t="s" s="232">
        <v>730</v>
      </c>
    </row>
    <row r="249" ht="18.6" customHeight="1">
      <c r="A249" s="245"/>
      <c r="B249" s="246"/>
      <c r="C249" s="246"/>
      <c r="D249" s="245"/>
      <c r="E249" s="245"/>
      <c r="F249" t="s" s="232">
        <v>731</v>
      </c>
    </row>
    <row r="250" ht="18.6" customHeight="1">
      <c r="A250" s="245"/>
      <c r="B250" s="246"/>
      <c r="C250" s="246"/>
      <c r="D250" s="245"/>
      <c r="E250" s="245"/>
      <c r="F250" t="s" s="232">
        <v>732</v>
      </c>
    </row>
    <row r="251" ht="18.6" customHeight="1">
      <c r="A251" s="245"/>
      <c r="B251" s="246"/>
      <c r="C251" s="246"/>
      <c r="D251" s="245"/>
      <c r="E251" s="245"/>
      <c r="F251" t="s" s="232">
        <v>733</v>
      </c>
    </row>
    <row r="252" ht="18.6" customHeight="1">
      <c r="A252" s="245"/>
      <c r="B252" s="246"/>
      <c r="C252" s="246"/>
      <c r="D252" s="245"/>
      <c r="E252" s="245"/>
      <c r="F252" t="s" s="232">
        <v>734</v>
      </c>
    </row>
    <row r="253" ht="18.6" customHeight="1">
      <c r="A253" s="245"/>
      <c r="B253" s="246"/>
      <c r="C253" s="246"/>
      <c r="D253" s="245"/>
      <c r="E253" s="245"/>
      <c r="F253" t="s" s="232">
        <v>735</v>
      </c>
    </row>
    <row r="254" ht="18.6" customHeight="1">
      <c r="A254" s="245"/>
      <c r="B254" s="246"/>
      <c r="C254" s="246"/>
      <c r="D254" s="245"/>
      <c r="E254" s="245"/>
      <c r="F254" t="s" s="232">
        <v>736</v>
      </c>
    </row>
    <row r="255" ht="18.6" customHeight="1">
      <c r="A255" s="245"/>
      <c r="B255" s="246"/>
      <c r="C255" s="246"/>
      <c r="D255" s="245"/>
      <c r="E255" s="245"/>
      <c r="F255" t="s" s="232">
        <v>737</v>
      </c>
    </row>
    <row r="256" ht="18.6" customHeight="1">
      <c r="A256" s="245"/>
      <c r="B256" s="246"/>
      <c r="C256" s="246"/>
      <c r="D256" s="245"/>
      <c r="E256" s="245"/>
      <c r="F256" t="s" s="232">
        <v>738</v>
      </c>
    </row>
    <row r="257" ht="18.6" customHeight="1">
      <c r="A257" s="245"/>
      <c r="B257" s="246"/>
      <c r="C257" s="246"/>
      <c r="D257" s="245"/>
      <c r="E257" s="245"/>
      <c r="F257" t="s" s="232">
        <v>739</v>
      </c>
    </row>
    <row r="258" ht="18.6" customHeight="1">
      <c r="A258" s="245"/>
      <c r="B258" s="246"/>
      <c r="C258" s="246"/>
      <c r="D258" s="245"/>
      <c r="E258" s="245"/>
      <c r="F258" t="s" s="232">
        <v>740</v>
      </c>
    </row>
    <row r="259" ht="18.6" customHeight="1">
      <c r="A259" s="245"/>
      <c r="B259" s="246"/>
      <c r="C259" s="246"/>
      <c r="D259" s="245"/>
      <c r="E259" s="245"/>
      <c r="F259" t="s" s="232">
        <v>741</v>
      </c>
    </row>
    <row r="260" ht="18.6" customHeight="1">
      <c r="A260" s="245"/>
      <c r="B260" s="246"/>
      <c r="C260" s="246"/>
      <c r="D260" s="245"/>
      <c r="E260" s="245"/>
      <c r="F260" t="s" s="232">
        <v>742</v>
      </c>
    </row>
    <row r="261" ht="18.6" customHeight="1">
      <c r="A261" s="245"/>
      <c r="B261" s="246"/>
      <c r="C261" s="246"/>
      <c r="D261" s="245"/>
      <c r="E261" s="245"/>
      <c r="F261" t="s" s="232">
        <v>743</v>
      </c>
    </row>
    <row r="262" ht="18.6" customHeight="1">
      <c r="A262" s="245"/>
      <c r="B262" s="246"/>
      <c r="C262" s="246"/>
      <c r="D262" s="245"/>
      <c r="E262" s="245"/>
      <c r="F262" t="s" s="232">
        <v>744</v>
      </c>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